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Modeling\EPS\US\eps-us\InputData\trans\NBPoNVP\"/>
    </mc:Choice>
  </mc:AlternateContent>
  <xr:revisionPtr revIDLastSave="0" documentId="13_ncr:1_{A0F3EAF1-BF73-46B8-8781-E3B6066D6BCE}" xr6:coauthVersionLast="47" xr6:coauthVersionMax="47" xr10:uidLastSave="{00000000-0000-0000-0000-000000000000}"/>
  <bookViews>
    <workbookView xWindow="58320" yWindow="1590" windowWidth="24765" windowHeight="1431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externalReferences>
    <externalReference r:id="rId49"/>
    <externalReference r:id="rId50"/>
    <externalReference r:id="rId51"/>
    <externalReference r:id="rId52"/>
    <externalReference r:id="rId53"/>
    <externalReference r:id="rId54"/>
  </externalReferences>
  <definedNames>
    <definedName name="_xlnm._FilterDatabase" localSheetId="20" hidden="1">'AEO by Class'!$A$21:$AD$372</definedName>
    <definedName name="_xlnm._FilterDatabase" localSheetId="27" hidden="1">NREL_ATB_2020!$A$1:$L$253</definedName>
    <definedName name="asdf" localSheetId="19">[1]About!$A$113</definedName>
    <definedName name="asdf">[2]About!$A$113</definedName>
    <definedName name="cpi_2010to2012" localSheetId="19">[3]About!#REF!</definedName>
    <definedName name="cpi_2010to2012" localSheetId="21">[4]About!#REF!</definedName>
    <definedName name="cpi_2010to2012" localSheetId="31">About!#REF!</definedName>
    <definedName name="cpi_2010to2012">About!#REF!</definedName>
    <definedName name="cpi_2013to2012">About!$A$118</definedName>
    <definedName name="cpi_2014to2012" localSheetId="19">[3]About!#REF!</definedName>
    <definedName name="cpi_2014to2012" localSheetId="21">[4]About!#REF!</definedName>
    <definedName name="cpi_2014to2012" localSheetId="31">About!#REF!</definedName>
    <definedName name="cpi_2014to2012">About!#REF!</definedName>
    <definedName name="cpi_2016to2012">About!$A$119</definedName>
    <definedName name="cpi_2017to2012" localSheetId="19">[3]About!$A$125</definedName>
    <definedName name="cpi_2017to2012" localSheetId="21">[4]About!$A$125</definedName>
    <definedName name="cpi_2017to2012" localSheetId="31">About!$A$120</definedName>
    <definedName name="cpi_2017to2012">About!$A$120</definedName>
    <definedName name="cpi_2018to2012" localSheetId="19">[3]About!$A$126</definedName>
    <definedName name="cpi_2018to2012" localSheetId="21">[4]About!$A$126</definedName>
    <definedName name="cpi_2018to2012" localSheetId="31">About!$A$121</definedName>
    <definedName name="cpi_2018to2012">About!$A$121</definedName>
    <definedName name="cpi_2019to2012" localSheetId="19">[3]About!$A$127</definedName>
    <definedName name="cpi_2019to2012" localSheetId="21">[4]About!$A$127</definedName>
    <definedName name="cpi_2019to2012" localSheetId="31">About!$A$122</definedName>
    <definedName name="cpi_2019to2012">About!$A$122</definedName>
    <definedName name="cpi_2020to2012" localSheetId="19">[3]About!$A$128</definedName>
    <definedName name="cpi_2020to2012" localSheetId="21">[4]About!$A$128</definedName>
    <definedName name="cpi_2020to2012" localSheetId="31">About!$A$123</definedName>
    <definedName name="cpi_2020to2012">About!$A$123</definedName>
    <definedName name="cpi_2021to2012" localSheetId="19">[3]About!$A$129</definedName>
    <definedName name="cpi_2021to2012" localSheetId="21">[4]About!$A$129</definedName>
    <definedName name="cpi_2021to2012">About!$A$124</definedName>
    <definedName name="cpi_2022to2012" localSheetId="21">[4]About!$A$130</definedName>
    <definedName name="cpi_2022to2012">About!$A$125</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1">[4]About!$B$134</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 i="17" l="1"/>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P5" i="62"/>
  <c r="P4" i="62"/>
  <c r="P3" i="62"/>
  <c r="N8" i="62"/>
  <c r="N7"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<sst xmlns="http://schemas.openxmlformats.org/spreadsheetml/2006/main" count="12107" uniqueCount="4513">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</sst>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2">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4453</v>
      </c>
    </row>
    <row r="3" spans="1:4" x14ac:dyDescent="0.35">
      <c r="A3" s="1" t="s">
        <v>13</v>
      </c>
      <c r="B3" s="2" t="s">
        <v>4433</v>
      </c>
      <c r="D3" s="2" t="s">
        <v>4434</v>
      </c>
    </row>
    <row r="4" spans="1:4" x14ac:dyDescent="0.35">
      <c r="B4" t="s">
        <v>12</v>
      </c>
      <c r="D4" t="s">
        <v>4435</v>
      </c>
    </row>
    <row r="5" spans="1:4" x14ac:dyDescent="0.35">
      <c r="B5" s="6" t="s">
        <v>2170</v>
      </c>
      <c r="D5" t="s">
        <v>4436</v>
      </c>
    </row>
    <row r="6" spans="1:4" x14ac:dyDescent="0.35">
      <c r="B6" t="s">
        <v>2171</v>
      </c>
      <c r="D6" s="6">
        <v>2022</v>
      </c>
    </row>
    <row r="7" spans="1:4" x14ac:dyDescent="0.35">
      <c r="B7" t="s">
        <v>1036</v>
      </c>
      <c r="D7" t="s">
        <v>4437</v>
      </c>
    </row>
    <row r="8" spans="1:4" x14ac:dyDescent="0.35">
      <c r="B8" t="s">
        <v>1218</v>
      </c>
    </row>
    <row r="10" spans="1:4" x14ac:dyDescent="0.35">
      <c r="B10" s="2" t="s">
        <v>4438</v>
      </c>
      <c r="D10" s="2" t="s">
        <v>4510</v>
      </c>
    </row>
    <row r="11" spans="1:4" x14ac:dyDescent="0.35">
      <c r="B11" t="s">
        <v>1073</v>
      </c>
      <c r="D11" t="s">
        <v>4511</v>
      </c>
    </row>
    <row r="12" spans="1:4" x14ac:dyDescent="0.35">
      <c r="B12" s="6">
        <v>2019</v>
      </c>
      <c r="D12" s="6">
        <v>2024</v>
      </c>
    </row>
    <row r="13" spans="1:4" x14ac:dyDescent="0.35">
      <c r="B13" t="s">
        <v>1074</v>
      </c>
      <c r="D13" t="s">
        <v>4512</v>
      </c>
    </row>
    <row r="14" spans="1:4" x14ac:dyDescent="0.35">
      <c r="B14" s="28" t="s">
        <v>1055</v>
      </c>
    </row>
    <row r="15" spans="1:4" x14ac:dyDescent="0.35">
      <c r="B15" t="s">
        <v>1075</v>
      </c>
    </row>
    <row r="17" spans="2:4" x14ac:dyDescent="0.35">
      <c r="B17" s="12" t="s">
        <v>4439</v>
      </c>
    </row>
    <row r="18" spans="2:4" x14ac:dyDescent="0.35">
      <c r="B18" t="s">
        <v>222</v>
      </c>
    </row>
    <row r="19" spans="2:4" x14ac:dyDescent="0.35">
      <c r="B19" s="6">
        <v>2020</v>
      </c>
    </row>
    <row r="20" spans="2:4" x14ac:dyDescent="0.35">
      <c r="B20" t="s">
        <v>1078</v>
      </c>
    </row>
    <row r="21" spans="2:4" x14ac:dyDescent="0.35">
      <c r="B21" s="28" t="s">
        <v>1039</v>
      </c>
    </row>
    <row r="22" spans="2:4" x14ac:dyDescent="0.35">
      <c r="B22" t="s">
        <v>1079</v>
      </c>
    </row>
    <row r="24" spans="2:4" x14ac:dyDescent="0.35">
      <c r="B24" s="2" t="s">
        <v>4440</v>
      </c>
      <c r="D24" s="2" t="s">
        <v>4441</v>
      </c>
    </row>
    <row r="25" spans="2:4" x14ac:dyDescent="0.35">
      <c r="B25" t="s">
        <v>223</v>
      </c>
      <c r="D25" t="s">
        <v>222</v>
      </c>
    </row>
    <row r="26" spans="2:4" x14ac:dyDescent="0.35">
      <c r="B26" s="6">
        <v>2021</v>
      </c>
      <c r="D26" s="6">
        <v>2020</v>
      </c>
    </row>
    <row r="27" spans="2:4" x14ac:dyDescent="0.35">
      <c r="B27" t="s">
        <v>1076</v>
      </c>
      <c r="D27" t="s">
        <v>1078</v>
      </c>
    </row>
    <row r="28" spans="2:4" x14ac:dyDescent="0.35">
      <c r="B28" s="10" t="s">
        <v>1221</v>
      </c>
      <c r="D28" s="28" t="s">
        <v>1039</v>
      </c>
    </row>
    <row r="29" spans="2:4" x14ac:dyDescent="0.35">
      <c r="B29" t="s">
        <v>1077</v>
      </c>
      <c r="D29" t="s">
        <v>1079</v>
      </c>
    </row>
    <row r="30" spans="2:4" x14ac:dyDescent="0.35">
      <c r="B30" s="11"/>
    </row>
    <row r="31" spans="2:4" x14ac:dyDescent="0.35">
      <c r="B31" s="12" t="s">
        <v>7</v>
      </c>
    </row>
    <row r="32" spans="2:4" x14ac:dyDescent="0.35">
      <c r="B32" s="11" t="s">
        <v>80</v>
      </c>
    </row>
    <row r="33" spans="2:4" x14ac:dyDescent="0.35">
      <c r="B33" s="13">
        <v>2012</v>
      </c>
    </row>
    <row r="34" spans="2:4" x14ac:dyDescent="0.35">
      <c r="B34" s="11" t="s">
        <v>81</v>
      </c>
    </row>
    <row r="35" spans="2:4" ht="29" x14ac:dyDescent="0.35">
      <c r="B35" s="11" t="s">
        <v>82</v>
      </c>
    </row>
    <row r="36" spans="2:4" x14ac:dyDescent="0.35">
      <c r="B36" s="11"/>
    </row>
    <row r="37" spans="2:4" x14ac:dyDescent="0.35">
      <c r="B37" s="12" t="s">
        <v>1048</v>
      </c>
      <c r="D37" s="12" t="s">
        <v>1043</v>
      </c>
    </row>
    <row r="38" spans="2:4" x14ac:dyDescent="0.35">
      <c r="B38" s="11" t="s">
        <v>1051</v>
      </c>
      <c r="D38" s="11" t="s">
        <v>1046</v>
      </c>
    </row>
    <row r="39" spans="2:4" x14ac:dyDescent="0.35">
      <c r="B39" s="13">
        <v>2019</v>
      </c>
      <c r="D39" s="13">
        <v>2012</v>
      </c>
    </row>
    <row r="40" spans="2:4" ht="29" x14ac:dyDescent="0.35">
      <c r="B40" s="11" t="s">
        <v>1052</v>
      </c>
      <c r="D40" s="11" t="s">
        <v>1047</v>
      </c>
    </row>
    <row r="41" spans="2:4" ht="43.5" x14ac:dyDescent="0.35">
      <c r="B41" s="11" t="s">
        <v>1049</v>
      </c>
      <c r="D41" s="11" t="s">
        <v>1045</v>
      </c>
    </row>
    <row r="42" spans="2:4" x14ac:dyDescent="0.35">
      <c r="B42" s="11" t="s">
        <v>1050</v>
      </c>
      <c r="D42" s="11" t="s">
        <v>1044</v>
      </c>
    </row>
    <row r="43" spans="2:4" x14ac:dyDescent="0.35">
      <c r="B43" s="11"/>
    </row>
    <row r="44" spans="2:4" x14ac:dyDescent="0.35">
      <c r="B44" s="2" t="s">
        <v>9</v>
      </c>
    </row>
    <row r="45" spans="2:4" x14ac:dyDescent="0.35">
      <c r="B45" s="5" t="s">
        <v>131</v>
      </c>
    </row>
    <row r="47" spans="2:4" x14ac:dyDescent="0.35">
      <c r="B47" s="12" t="s">
        <v>10</v>
      </c>
    </row>
    <row r="48" spans="2:4" x14ac:dyDescent="0.35">
      <c r="B48" s="11" t="s">
        <v>83</v>
      </c>
    </row>
    <row r="49" spans="1:2" x14ac:dyDescent="0.35">
      <c r="B49" s="13">
        <v>2016</v>
      </c>
    </row>
    <row r="50" spans="1:2" x14ac:dyDescent="0.35">
      <c r="B50" s="11" t="s">
        <v>84</v>
      </c>
    </row>
    <row r="51" spans="1:2" ht="29" x14ac:dyDescent="0.35">
      <c r="B51" s="22" t="s">
        <v>85</v>
      </c>
    </row>
    <row r="53" spans="1:2" x14ac:dyDescent="0.35">
      <c r="A53" s="1" t="s">
        <v>5</v>
      </c>
    </row>
    <row r="54" spans="1:2" x14ac:dyDescent="0.35">
      <c r="A54" s="1"/>
    </row>
    <row r="55" spans="1:2" x14ac:dyDescent="0.35">
      <c r="A55" t="s">
        <v>4442</v>
      </c>
    </row>
    <row r="56" spans="1:2" x14ac:dyDescent="0.35">
      <c r="A56" t="s">
        <v>4443</v>
      </c>
    </row>
    <row r="57" spans="1:2" x14ac:dyDescent="0.35">
      <c r="A57" t="s">
        <v>4444</v>
      </c>
    </row>
    <row r="58" spans="1:2" x14ac:dyDescent="0.35">
      <c r="A58" t="s">
        <v>4445</v>
      </c>
    </row>
    <row r="59" spans="1:2" x14ac:dyDescent="0.35">
      <c r="A59" t="s">
        <v>4474</v>
      </c>
    </row>
    <row r="60" spans="1:2" x14ac:dyDescent="0.35">
      <c r="A60" t="s">
        <v>4475</v>
      </c>
    </row>
    <row r="61" spans="1:2" x14ac:dyDescent="0.35">
      <c r="A61" t="s">
        <v>4447</v>
      </c>
    </row>
    <row r="62" spans="1:2" x14ac:dyDescent="0.35">
      <c r="A62" t="s">
        <v>4448</v>
      </c>
    </row>
    <row r="63" spans="1:2" x14ac:dyDescent="0.35">
      <c r="A63" t="s">
        <v>4449</v>
      </c>
    </row>
    <row r="64" spans="1:2" x14ac:dyDescent="0.35">
      <c r="A64" s="1"/>
    </row>
    <row r="65" spans="1:1" x14ac:dyDescent="0.35">
      <c r="A65" t="s">
        <v>14</v>
      </c>
    </row>
    <row r="66" spans="1:1" x14ac:dyDescent="0.35">
      <c r="A66" t="s">
        <v>15</v>
      </c>
    </row>
    <row r="67" spans="1:1" x14ac:dyDescent="0.35">
      <c r="A67" t="s">
        <v>16</v>
      </c>
    </row>
    <row r="69" spans="1:1" x14ac:dyDescent="0.35">
      <c r="A69" t="s">
        <v>4446</v>
      </c>
    </row>
    <row r="70" spans="1:1" x14ac:dyDescent="0.35">
      <c r="A70" s="1" t="s">
        <v>206</v>
      </c>
    </row>
    <row r="71" spans="1:1" x14ac:dyDescent="0.35">
      <c r="A71" t="s">
        <v>186</v>
      </c>
    </row>
    <row r="72" spans="1:1" x14ac:dyDescent="0.35">
      <c r="A72" t="s">
        <v>1219</v>
      </c>
    </row>
    <row r="73" spans="1:1" x14ac:dyDescent="0.35">
      <c r="A73" t="s">
        <v>1220</v>
      </c>
    </row>
    <row r="74" spans="1:1" x14ac:dyDescent="0.35">
      <c r="A74" t="s">
        <v>150</v>
      </c>
    </row>
    <row r="75" spans="1:1" x14ac:dyDescent="0.35">
      <c r="A75" t="s">
        <v>151</v>
      </c>
    </row>
    <row r="77" spans="1:1" x14ac:dyDescent="0.35">
      <c r="A77" s="1" t="s">
        <v>208</v>
      </c>
    </row>
    <row r="78" spans="1:1" x14ac:dyDescent="0.35">
      <c r="A78" s="29" t="s">
        <v>4450</v>
      </c>
    </row>
    <row r="79" spans="1:1" x14ac:dyDescent="0.35">
      <c r="A79" s="29" t="s">
        <v>4451</v>
      </c>
    </row>
    <row r="80" spans="1:1" x14ac:dyDescent="0.35">
      <c r="A80" s="29"/>
    </row>
    <row r="81" spans="1:1" x14ac:dyDescent="0.35">
      <c r="A81" s="1" t="s">
        <v>6</v>
      </c>
    </row>
    <row r="82" spans="1:1" x14ac:dyDescent="0.35">
      <c r="A82" t="s">
        <v>4452</v>
      </c>
    </row>
    <row r="83" spans="1:1" x14ac:dyDescent="0.35">
      <c r="A83" t="s">
        <v>1080</v>
      </c>
    </row>
    <row r="84" spans="1:1" x14ac:dyDescent="0.35">
      <c r="A84" t="s">
        <v>1081</v>
      </c>
    </row>
    <row r="85" spans="1:1" x14ac:dyDescent="0.35">
      <c r="A85" t="s">
        <v>1085</v>
      </c>
    </row>
    <row r="86" spans="1:1" x14ac:dyDescent="0.35">
      <c r="A86" t="s">
        <v>1086</v>
      </c>
    </row>
    <row r="87" spans="1:1" x14ac:dyDescent="0.35">
      <c r="A87" t="s">
        <v>1087</v>
      </c>
    </row>
    <row r="89" spans="1:1" x14ac:dyDescent="0.35">
      <c r="A89" s="1" t="s">
        <v>7</v>
      </c>
    </row>
    <row r="90" spans="1:1" x14ac:dyDescent="0.35">
      <c r="A90" t="s">
        <v>78</v>
      </c>
    </row>
    <row r="91" spans="1:1" x14ac:dyDescent="0.35">
      <c r="A91" t="s">
        <v>79</v>
      </c>
    </row>
    <row r="92" spans="1:1" x14ac:dyDescent="0.35">
      <c r="A92" t="s">
        <v>87</v>
      </c>
    </row>
    <row r="93" spans="1:1" x14ac:dyDescent="0.35">
      <c r="A93" t="s">
        <v>216</v>
      </c>
    </row>
    <row r="94" spans="1:1" x14ac:dyDescent="0.35">
      <c r="A94" t="s">
        <v>217</v>
      </c>
    </row>
    <row r="96" spans="1:1" x14ac:dyDescent="0.35">
      <c r="A96" s="1" t="s">
        <v>8</v>
      </c>
    </row>
    <row r="97" spans="1:1" x14ac:dyDescent="0.35">
      <c r="A97" t="s">
        <v>86</v>
      </c>
    </row>
    <row r="98" spans="1:1" x14ac:dyDescent="0.35">
      <c r="A98" t="s">
        <v>1082</v>
      </c>
    </row>
    <row r="99" spans="1:1" x14ac:dyDescent="0.35">
      <c r="A99" t="s">
        <v>1083</v>
      </c>
    </row>
    <row r="100" spans="1:1" x14ac:dyDescent="0.35">
      <c r="A100" t="s">
        <v>1084</v>
      </c>
    </row>
    <row r="102" spans="1:1" x14ac:dyDescent="0.35">
      <c r="A102" s="1" t="s">
        <v>128</v>
      </c>
    </row>
    <row r="103" spans="1:1" x14ac:dyDescent="0.35">
      <c r="A103" t="s">
        <v>127</v>
      </c>
    </row>
    <row r="105" spans="1:1" x14ac:dyDescent="0.35">
      <c r="A105" s="1" t="s">
        <v>89</v>
      </c>
    </row>
    <row r="106" spans="1:1" x14ac:dyDescent="0.35">
      <c r="A106" t="s">
        <v>127</v>
      </c>
    </row>
    <row r="108" spans="1:1" x14ac:dyDescent="0.35">
      <c r="A108" s="1" t="s">
        <v>10</v>
      </c>
    </row>
    <row r="109" spans="1:1" x14ac:dyDescent="0.35">
      <c r="A109" t="s">
        <v>147</v>
      </c>
    </row>
    <row r="110" spans="1:1" x14ac:dyDescent="0.35">
      <c r="A110" t="s">
        <v>148</v>
      </c>
    </row>
    <row r="111" spans="1:1" x14ac:dyDescent="0.35">
      <c r="A111" t="s">
        <v>149</v>
      </c>
    </row>
    <row r="113" spans="1:4" x14ac:dyDescent="0.35">
      <c r="A113" s="1" t="s">
        <v>71</v>
      </c>
    </row>
    <row r="114" spans="1:4" x14ac:dyDescent="0.35">
      <c r="A114" t="s">
        <v>72</v>
      </c>
    </row>
    <row r="115" spans="1:4" x14ac:dyDescent="0.35">
      <c r="A115" t="s">
        <v>73</v>
      </c>
    </row>
    <row r="116" spans="1:4" x14ac:dyDescent="0.35">
      <c r="A116" t="s">
        <v>74</v>
      </c>
      <c r="B116" t="s">
        <v>76</v>
      </c>
    </row>
    <row r="117" spans="1:4" x14ac:dyDescent="0.35">
      <c r="A117" t="s">
        <v>75</v>
      </c>
      <c r="B117" t="s">
        <v>77</v>
      </c>
    </row>
    <row r="118" spans="1:4" x14ac:dyDescent="0.35">
      <c r="A118">
        <v>0.98699999999999999</v>
      </c>
      <c r="B118" t="s">
        <v>226</v>
      </c>
    </row>
    <row r="119" spans="1:4" x14ac:dyDescent="0.35">
      <c r="A119">
        <v>0.95299999999999996</v>
      </c>
      <c r="B119" t="s">
        <v>225</v>
      </c>
    </row>
    <row r="120" spans="1:4" x14ac:dyDescent="0.35">
      <c r="A120" s="16">
        <v>0.93665959530026111</v>
      </c>
      <c r="B120" t="s">
        <v>224</v>
      </c>
    </row>
    <row r="121" spans="1:4" x14ac:dyDescent="0.35">
      <c r="A121" s="16">
        <v>0.91400000000000003</v>
      </c>
      <c r="B121" t="s">
        <v>227</v>
      </c>
    </row>
    <row r="122" spans="1:4" x14ac:dyDescent="0.35">
      <c r="A122" s="16">
        <v>0.89805481563188172</v>
      </c>
      <c r="B122" t="s">
        <v>228</v>
      </c>
    </row>
    <row r="123" spans="1:4" x14ac:dyDescent="0.35">
      <c r="A123" s="16">
        <v>0.88711067149387013</v>
      </c>
      <c r="B123" t="s">
        <v>1037</v>
      </c>
      <c r="C123">
        <f>14000*cpi_2020to2012</f>
        <v>12419.549400914182</v>
      </c>
      <c r="D123">
        <f>C123/10700</f>
        <v>1.1607055514873068</v>
      </c>
    </row>
    <row r="124" spans="1:4" x14ac:dyDescent="0.35">
      <c r="A124" s="16">
        <v>0.84730412960844359</v>
      </c>
      <c r="B124" t="s">
        <v>2169</v>
      </c>
    </row>
    <row r="125" spans="1:4" x14ac:dyDescent="0.35">
      <c r="A125" s="16">
        <v>0.78500000000000003</v>
      </c>
      <c r="B125" t="s">
        <v>4250</v>
      </c>
    </row>
    <row r="126" spans="1:4" x14ac:dyDescent="0.35">
      <c r="A126" t="s">
        <v>33</v>
      </c>
    </row>
    <row r="129" spans="1:3" x14ac:dyDescent="0.3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4.5" x14ac:dyDescent="0.35"/>
  <sheetData>
    <row r="1" spans="1:35" x14ac:dyDescent="0.35">
      <c r="A1" t="s">
        <v>1121</v>
      </c>
    </row>
    <row r="2" spans="1:35" x14ac:dyDescent="0.35">
      <c r="A2" t="s">
        <v>2882</v>
      </c>
    </row>
    <row r="3" spans="1:35" x14ac:dyDescent="0.35">
      <c r="A3" t="s">
        <v>2883</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row>
    <row r="8" spans="1:35" x14ac:dyDescent="0.3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3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3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35">
      <c r="A11" t="s">
        <v>237</v>
      </c>
    </row>
    <row r="12" spans="1:35" x14ac:dyDescent="0.3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3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3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3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3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3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3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3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3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3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3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3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3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3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3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35">
      <c r="A29" t="s">
        <v>1117</v>
      </c>
    </row>
    <row r="30" spans="1:35" x14ac:dyDescent="0.35">
      <c r="A30" t="s">
        <v>247</v>
      </c>
    </row>
    <row r="31" spans="1:35" x14ac:dyDescent="0.3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3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3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35">
      <c r="A34" t="s">
        <v>249</v>
      </c>
    </row>
    <row r="35" spans="1:35" x14ac:dyDescent="0.3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3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3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3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3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3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3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3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3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3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3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3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3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3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3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3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1111</v>
      </c>
      <c r="B55" t="s">
        <v>1110</v>
      </c>
    </row>
    <row r="56" spans="1:35" x14ac:dyDescent="0.3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3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3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3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3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3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3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3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3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3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3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3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4.5" x14ac:dyDescent="0.35"/>
  <cols>
    <col min="1" max="1" width="21.453125" hidden="1" customWidth="1"/>
    <col min="2" max="2" width="46.7265625" customWidth="1"/>
    <col min="32" max="32" width="9"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1239</v>
      </c>
      <c r="B10" s="67" t="s">
        <v>1240</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c r="AF14" s="83"/>
    </row>
    <row r="15" spans="1:32" ht="15" customHeight="1" x14ac:dyDescent="0.35">
      <c r="B15" s="32" t="s">
        <v>1247</v>
      </c>
    </row>
    <row r="16" spans="1:32" ht="15" customHeight="1" x14ac:dyDescent="0.35">
      <c r="B16" s="32" t="s">
        <v>1248</v>
      </c>
    </row>
    <row r="17" spans="1:32" ht="15" customHeight="1" x14ac:dyDescent="0.3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3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3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3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3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3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3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3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3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3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3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3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3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3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3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3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3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3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3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3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3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3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3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3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3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3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3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3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3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3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3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3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3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3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3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3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3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3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3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3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3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3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3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3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3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3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3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3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3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3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3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3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4"/>
    <row r="87" spans="1:33" ht="15" customHeight="1" x14ac:dyDescent="0.35">
      <c r="B87" s="181" t="s">
        <v>1339</v>
      </c>
      <c r="C87" s="182"/>
      <c r="D87" s="182"/>
      <c r="E87" s="182"/>
      <c r="F87" s="182"/>
      <c r="G87" s="182"/>
      <c r="H87" s="182"/>
      <c r="I87" s="182"/>
      <c r="J87" s="182"/>
      <c r="K87" s="182"/>
      <c r="L87" s="182"/>
      <c r="M87" s="182"/>
      <c r="N87" s="182"/>
      <c r="O87" s="182"/>
      <c r="P87" s="182"/>
      <c r="Q87" s="182"/>
      <c r="R87" s="182"/>
      <c r="S87" s="182"/>
      <c r="T87" s="182"/>
      <c r="U87" s="182"/>
      <c r="V87" s="182"/>
      <c r="W87" s="182"/>
      <c r="X87" s="182"/>
      <c r="Y87" s="182"/>
      <c r="Z87" s="182"/>
      <c r="AA87" s="182"/>
      <c r="AB87" s="182"/>
      <c r="AC87" s="182"/>
      <c r="AD87" s="182"/>
      <c r="AE87" s="182"/>
      <c r="AF87" s="182"/>
      <c r="AG87" s="72"/>
    </row>
    <row r="88" spans="1:33" ht="15" customHeight="1" x14ac:dyDescent="0.35">
      <c r="B88" s="73" t="s">
        <v>1340</v>
      </c>
    </row>
    <row r="89" spans="1:33" ht="15" customHeight="1" x14ac:dyDescent="0.35">
      <c r="B89" s="73" t="s">
        <v>1341</v>
      </c>
    </row>
    <row r="90" spans="1:33" ht="12" customHeight="1" x14ac:dyDescent="0.35">
      <c r="B90" s="73" t="s">
        <v>1342</v>
      </c>
    </row>
    <row r="91" spans="1:33" ht="15" customHeight="1" x14ac:dyDescent="0.35">
      <c r="B91" s="73" t="s">
        <v>1343</v>
      </c>
    </row>
    <row r="92" spans="1:33" ht="15" customHeight="1" x14ac:dyDescent="0.35">
      <c r="B92" s="73" t="s">
        <v>1344</v>
      </c>
    </row>
    <row r="93" spans="1:33" ht="15" customHeight="1" x14ac:dyDescent="0.35">
      <c r="B93" s="73" t="s">
        <v>1345</v>
      </c>
    </row>
    <row r="94" spans="1:33" ht="15" customHeight="1" x14ac:dyDescent="0.35">
      <c r="B94" s="73" t="s">
        <v>1346</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4.5" x14ac:dyDescent="0.35"/>
  <cols>
    <col min="1" max="1" width="21.453125" hidden="1" customWidth="1"/>
    <col min="2" max="2" width="46.7265625" customWidth="1"/>
    <col min="3" max="4" width="5.453125" customWidth="1"/>
  </cols>
  <sheetData>
    <row r="1" spans="1:35" ht="15" customHeight="1" thickBot="1" x14ac:dyDescent="0.4">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35"/>
    <row r="3" spans="1:35" ht="15" customHeight="1" x14ac:dyDescent="0.35">
      <c r="E3" s="64" t="s">
        <v>1230</v>
      </c>
      <c r="F3" s="64" t="s">
        <v>1231</v>
      </c>
      <c r="G3" s="65"/>
      <c r="H3" s="65"/>
      <c r="I3" s="65"/>
    </row>
    <row r="4" spans="1:35" ht="15" customHeight="1" x14ac:dyDescent="0.35">
      <c r="E4" s="64" t="s">
        <v>1232</v>
      </c>
      <c r="F4" s="64" t="s">
        <v>1233</v>
      </c>
      <c r="G4" s="65"/>
      <c r="H4" s="65"/>
      <c r="I4" s="64" t="s">
        <v>1234</v>
      </c>
    </row>
    <row r="5" spans="1:35" ht="15" customHeight="1" thickBot="1" x14ac:dyDescent="0.4">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35">
      <c r="B6" s="32" t="s">
        <v>1247</v>
      </c>
      <c r="C6" s="32"/>
      <c r="D6" s="32"/>
    </row>
    <row r="7" spans="1:35" ht="15" customHeight="1" x14ac:dyDescent="0.35">
      <c r="B7" s="32" t="s">
        <v>1248</v>
      </c>
      <c r="C7" s="32"/>
      <c r="D7" s="32"/>
    </row>
    <row r="8" spans="1:35" ht="15" customHeight="1" x14ac:dyDescent="0.3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3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3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3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3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3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3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3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3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3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3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3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3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3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3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3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3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3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3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3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3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3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3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3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3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3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3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3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3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3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3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3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3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3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3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3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3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3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3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3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3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3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3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3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3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3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3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3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3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3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3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3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3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3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3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3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3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3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3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3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4"/>
    <row r="69" spans="1:36" ht="15" customHeight="1" x14ac:dyDescent="0.35">
      <c r="B69" s="181" t="s">
        <v>1339</v>
      </c>
      <c r="C69" s="181"/>
      <c r="D69" s="181"/>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72"/>
    </row>
    <row r="70" spans="1:36" ht="15" customHeight="1" x14ac:dyDescent="0.35">
      <c r="B70" s="78" t="s">
        <v>1340</v>
      </c>
      <c r="C70" s="78"/>
      <c r="D70" s="78"/>
    </row>
    <row r="71" spans="1:36" ht="15" customHeight="1" x14ac:dyDescent="0.35">
      <c r="B71" s="78" t="s">
        <v>1341</v>
      </c>
      <c r="C71" s="78"/>
      <c r="D71" s="78"/>
    </row>
    <row r="72" spans="1:36" ht="12" customHeight="1" x14ac:dyDescent="0.35">
      <c r="B72" s="78" t="s">
        <v>1342</v>
      </c>
      <c r="C72" s="78"/>
      <c r="D72" s="78"/>
    </row>
    <row r="73" spans="1:36" ht="15" customHeight="1" x14ac:dyDescent="0.35">
      <c r="B73" s="78" t="s">
        <v>1343</v>
      </c>
      <c r="C73" s="78"/>
      <c r="D73" s="78"/>
    </row>
    <row r="74" spans="1:36" ht="15" customHeight="1" x14ac:dyDescent="0.35">
      <c r="B74" s="78" t="s">
        <v>1344</v>
      </c>
      <c r="C74" s="78"/>
      <c r="D74" s="78"/>
    </row>
    <row r="75" spans="1:36" ht="15" customHeight="1" x14ac:dyDescent="0.35">
      <c r="B75" s="78" t="s">
        <v>1345</v>
      </c>
      <c r="C75" s="78"/>
      <c r="D75" s="78"/>
    </row>
    <row r="76" spans="1:36" ht="15" customHeight="1" x14ac:dyDescent="0.35">
      <c r="B76" s="78" t="s">
        <v>1346</v>
      </c>
      <c r="C76" s="78"/>
      <c r="D76" s="78"/>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180"/>
      <c r="C1053" s="180"/>
      <c r="D1053" s="180"/>
      <c r="E1053" s="180"/>
      <c r="F1053" s="180"/>
      <c r="G1053" s="180"/>
      <c r="H1053" s="180"/>
      <c r="I1053" s="180"/>
      <c r="J1053" s="180"/>
      <c r="K1053" s="180"/>
      <c r="L1053" s="180"/>
      <c r="M1053" s="180"/>
      <c r="N1053" s="180"/>
      <c r="O1053" s="180"/>
      <c r="P1053" s="180"/>
      <c r="Q1053" s="180"/>
      <c r="R1053" s="180"/>
      <c r="S1053" s="180"/>
      <c r="T1053" s="180"/>
      <c r="U1053" s="180"/>
      <c r="V1053" s="180"/>
      <c r="W1053" s="180"/>
      <c r="X1053" s="180"/>
      <c r="Y1053" s="180"/>
      <c r="Z1053" s="180"/>
      <c r="AA1053" s="180"/>
      <c r="AB1053" s="180"/>
      <c r="AC1053" s="180"/>
      <c r="AD1053" s="180"/>
      <c r="AE1053" s="180"/>
      <c r="AF1053" s="180"/>
      <c r="AG1053" s="180"/>
      <c r="AH1053" s="180"/>
      <c r="AI1053" s="180"/>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180"/>
      <c r="C1151" s="180"/>
      <c r="D1151" s="180"/>
      <c r="E1151" s="180"/>
      <c r="F1151" s="180"/>
      <c r="G1151" s="180"/>
      <c r="H1151" s="180"/>
      <c r="I1151" s="180"/>
      <c r="J1151" s="180"/>
      <c r="K1151" s="180"/>
      <c r="L1151" s="180"/>
      <c r="M1151" s="180"/>
      <c r="N1151" s="180"/>
      <c r="O1151" s="180"/>
      <c r="P1151" s="180"/>
      <c r="Q1151" s="180"/>
      <c r="R1151" s="180"/>
      <c r="S1151" s="180"/>
      <c r="T1151" s="180"/>
      <c r="U1151" s="180"/>
      <c r="V1151" s="180"/>
      <c r="W1151" s="180"/>
      <c r="X1151" s="180"/>
      <c r="Y1151" s="180"/>
      <c r="Z1151" s="180"/>
      <c r="AA1151" s="180"/>
      <c r="AB1151" s="180"/>
      <c r="AC1151" s="180"/>
      <c r="AD1151" s="180"/>
      <c r="AE1151" s="180"/>
      <c r="AF1151" s="180"/>
      <c r="AG1151" s="180"/>
      <c r="AH1151" s="180"/>
      <c r="AI1151" s="180"/>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180"/>
      <c r="C1251" s="180"/>
      <c r="D1251" s="180"/>
      <c r="E1251" s="180"/>
      <c r="F1251" s="180"/>
      <c r="G1251" s="180"/>
      <c r="H1251" s="180"/>
      <c r="I1251" s="180"/>
      <c r="J1251" s="180"/>
      <c r="K1251" s="180"/>
      <c r="L1251" s="180"/>
      <c r="M1251" s="180"/>
      <c r="N1251" s="180"/>
      <c r="O1251" s="180"/>
      <c r="P1251" s="180"/>
      <c r="Q1251" s="180"/>
      <c r="R1251" s="180"/>
      <c r="S1251" s="180"/>
      <c r="T1251" s="180"/>
      <c r="U1251" s="180"/>
      <c r="V1251" s="180"/>
      <c r="W1251" s="180"/>
      <c r="X1251" s="180"/>
      <c r="Y1251" s="180"/>
      <c r="Z1251" s="180"/>
      <c r="AA1251" s="180"/>
      <c r="AB1251" s="180"/>
      <c r="AC1251" s="180"/>
      <c r="AD1251" s="180"/>
      <c r="AE1251" s="180"/>
      <c r="AF1251" s="180"/>
      <c r="AG1251" s="180"/>
      <c r="AH1251" s="180"/>
      <c r="AI1251" s="180"/>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180"/>
      <c r="C1466" s="180"/>
      <c r="D1466" s="180"/>
      <c r="E1466" s="180"/>
      <c r="F1466" s="180"/>
      <c r="G1466" s="180"/>
      <c r="H1466" s="180"/>
      <c r="I1466" s="180"/>
      <c r="J1466" s="180"/>
      <c r="K1466" s="180"/>
      <c r="L1466" s="180"/>
      <c r="M1466" s="180"/>
      <c r="N1466" s="180"/>
      <c r="O1466" s="180"/>
      <c r="P1466" s="180"/>
      <c r="Q1466" s="180"/>
      <c r="R1466" s="180"/>
      <c r="S1466" s="180"/>
      <c r="T1466" s="180"/>
      <c r="U1466" s="180"/>
      <c r="V1466" s="180"/>
      <c r="W1466" s="180"/>
      <c r="X1466" s="180"/>
      <c r="Y1466" s="180"/>
      <c r="Z1466" s="180"/>
      <c r="AA1466" s="180"/>
      <c r="AB1466" s="180"/>
      <c r="AC1466" s="180"/>
      <c r="AD1466" s="180"/>
      <c r="AE1466" s="180"/>
      <c r="AF1466" s="180"/>
      <c r="AG1466" s="180"/>
      <c r="AH1466" s="180"/>
      <c r="AI1466" s="180"/>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180"/>
      <c r="C1695" s="180"/>
      <c r="D1695" s="180"/>
      <c r="E1695" s="180"/>
      <c r="F1695" s="180"/>
      <c r="G1695" s="180"/>
      <c r="H1695" s="180"/>
      <c r="I1695" s="180"/>
      <c r="J1695" s="180"/>
      <c r="K1695" s="180"/>
      <c r="L1695" s="180"/>
      <c r="M1695" s="180"/>
      <c r="N1695" s="180"/>
      <c r="O1695" s="180"/>
      <c r="P1695" s="180"/>
      <c r="Q1695" s="180"/>
      <c r="R1695" s="180"/>
      <c r="S1695" s="180"/>
      <c r="T1695" s="180"/>
      <c r="U1695" s="180"/>
      <c r="V1695" s="180"/>
      <c r="W1695" s="180"/>
      <c r="X1695" s="180"/>
      <c r="Y1695" s="180"/>
      <c r="Z1695" s="180"/>
      <c r="AA1695" s="180"/>
      <c r="AB1695" s="180"/>
      <c r="AC1695" s="180"/>
      <c r="AD1695" s="180"/>
      <c r="AE1695" s="180"/>
      <c r="AF1695" s="180"/>
      <c r="AG1695" s="180"/>
      <c r="AH1695" s="180"/>
      <c r="AI1695" s="180"/>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180"/>
      <c r="C1972" s="180"/>
      <c r="D1972" s="180"/>
      <c r="E1972" s="180"/>
      <c r="F1972" s="180"/>
      <c r="G1972" s="180"/>
      <c r="H1972" s="180"/>
      <c r="I1972" s="180"/>
      <c r="J1972" s="180"/>
      <c r="K1972" s="180"/>
      <c r="L1972" s="180"/>
      <c r="M1972" s="180"/>
      <c r="N1972" s="180"/>
      <c r="O1972" s="180"/>
      <c r="P1972" s="180"/>
      <c r="Q1972" s="180"/>
      <c r="R1972" s="180"/>
      <c r="S1972" s="180"/>
      <c r="T1972" s="180"/>
      <c r="U1972" s="180"/>
      <c r="V1972" s="180"/>
      <c r="W1972" s="180"/>
      <c r="X1972" s="180"/>
      <c r="Y1972" s="180"/>
      <c r="Z1972" s="180"/>
      <c r="AA1972" s="180"/>
      <c r="AB1972" s="180"/>
      <c r="AC1972" s="180"/>
      <c r="AD1972" s="180"/>
      <c r="AE1972" s="180"/>
      <c r="AF1972" s="180"/>
      <c r="AG1972" s="180"/>
      <c r="AH1972" s="180"/>
      <c r="AI1972" s="180"/>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180"/>
      <c r="C2307" s="180"/>
      <c r="D2307" s="180"/>
      <c r="E2307" s="180"/>
      <c r="F2307" s="180"/>
      <c r="G2307" s="180"/>
      <c r="H2307" s="180"/>
      <c r="I2307" s="180"/>
      <c r="J2307" s="180"/>
      <c r="K2307" s="180"/>
      <c r="L2307" s="180"/>
      <c r="M2307" s="180"/>
      <c r="N2307" s="180"/>
      <c r="O2307" s="180"/>
      <c r="P2307" s="180"/>
      <c r="Q2307" s="180"/>
      <c r="R2307" s="180"/>
      <c r="S2307" s="180"/>
      <c r="T2307" s="180"/>
      <c r="U2307" s="180"/>
      <c r="V2307" s="180"/>
      <c r="W2307" s="180"/>
      <c r="X2307" s="180"/>
      <c r="Y2307" s="180"/>
      <c r="Z2307" s="180"/>
      <c r="AA2307" s="180"/>
      <c r="AB2307" s="180"/>
      <c r="AC2307" s="180"/>
      <c r="AD2307" s="180"/>
      <c r="AE2307" s="180"/>
      <c r="AF2307" s="180"/>
      <c r="AG2307" s="180"/>
      <c r="AH2307" s="180"/>
      <c r="AI2307" s="180"/>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180"/>
      <c r="C2627" s="180"/>
      <c r="D2627" s="180"/>
      <c r="E2627" s="180"/>
      <c r="F2627" s="180"/>
      <c r="G2627" s="180"/>
      <c r="H2627" s="180"/>
      <c r="I2627" s="180"/>
      <c r="J2627" s="180"/>
      <c r="K2627" s="180"/>
      <c r="L2627" s="180"/>
      <c r="M2627" s="180"/>
      <c r="N2627" s="180"/>
      <c r="O2627" s="180"/>
      <c r="P2627" s="180"/>
      <c r="Q2627" s="180"/>
      <c r="R2627" s="180"/>
      <c r="S2627" s="180"/>
      <c r="T2627" s="180"/>
      <c r="U2627" s="180"/>
      <c r="V2627" s="180"/>
      <c r="W2627" s="180"/>
      <c r="X2627" s="180"/>
      <c r="Y2627" s="180"/>
      <c r="Z2627" s="180"/>
      <c r="AA2627" s="180"/>
      <c r="AB2627" s="180"/>
      <c r="AC2627" s="180"/>
      <c r="AD2627" s="180"/>
      <c r="AE2627" s="180"/>
      <c r="AF2627" s="180"/>
      <c r="AG2627" s="180"/>
      <c r="AH2627" s="180"/>
      <c r="AI2627" s="180"/>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180"/>
      <c r="C2953" s="180"/>
      <c r="D2953" s="180"/>
      <c r="E2953" s="180"/>
      <c r="F2953" s="180"/>
      <c r="G2953" s="180"/>
      <c r="H2953" s="180"/>
      <c r="I2953" s="180"/>
      <c r="J2953" s="180"/>
      <c r="K2953" s="180"/>
      <c r="L2953" s="180"/>
      <c r="M2953" s="180"/>
      <c r="N2953" s="180"/>
      <c r="O2953" s="180"/>
      <c r="P2953" s="180"/>
      <c r="Q2953" s="180"/>
      <c r="R2953" s="180"/>
      <c r="S2953" s="180"/>
      <c r="T2953" s="180"/>
      <c r="U2953" s="180"/>
      <c r="V2953" s="180"/>
      <c r="W2953" s="180"/>
      <c r="X2953" s="180"/>
      <c r="Y2953" s="180"/>
      <c r="Z2953" s="180"/>
      <c r="AA2953" s="180"/>
      <c r="AB2953" s="180"/>
      <c r="AC2953" s="180"/>
      <c r="AD2953" s="180"/>
      <c r="AE2953" s="180"/>
      <c r="AF2953" s="180"/>
      <c r="AG2953" s="180"/>
      <c r="AH2953" s="180"/>
      <c r="AI2953" s="180"/>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180"/>
      <c r="C3275" s="180"/>
      <c r="D3275" s="180"/>
      <c r="E3275" s="180"/>
      <c r="F3275" s="180"/>
      <c r="G3275" s="180"/>
      <c r="H3275" s="180"/>
      <c r="I3275" s="180"/>
      <c r="J3275" s="180"/>
      <c r="K3275" s="180"/>
      <c r="L3275" s="180"/>
      <c r="M3275" s="180"/>
      <c r="N3275" s="180"/>
      <c r="O3275" s="180"/>
      <c r="P3275" s="180"/>
      <c r="Q3275" s="180"/>
      <c r="R3275" s="180"/>
      <c r="S3275" s="180"/>
      <c r="T3275" s="180"/>
      <c r="U3275" s="180"/>
      <c r="V3275" s="180"/>
      <c r="W3275" s="180"/>
      <c r="X3275" s="180"/>
      <c r="Y3275" s="180"/>
      <c r="Z3275" s="180"/>
      <c r="AA3275" s="180"/>
      <c r="AB3275" s="180"/>
      <c r="AC3275" s="180"/>
      <c r="AD3275" s="180"/>
      <c r="AE3275" s="180"/>
      <c r="AF3275" s="180"/>
      <c r="AG3275" s="180"/>
      <c r="AH3275" s="180"/>
      <c r="AI3275" s="180"/>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180"/>
      <c r="C3384" s="180"/>
      <c r="D3384" s="180"/>
      <c r="E3384" s="180"/>
      <c r="F3384" s="180"/>
      <c r="G3384" s="180"/>
      <c r="H3384" s="180"/>
      <c r="I3384" s="180"/>
      <c r="J3384" s="180"/>
      <c r="K3384" s="180"/>
      <c r="L3384" s="180"/>
      <c r="M3384" s="180"/>
      <c r="N3384" s="180"/>
      <c r="O3384" s="180"/>
      <c r="P3384" s="180"/>
      <c r="Q3384" s="180"/>
      <c r="R3384" s="180"/>
      <c r="S3384" s="180"/>
      <c r="T3384" s="180"/>
      <c r="U3384" s="180"/>
      <c r="V3384" s="180"/>
      <c r="W3384" s="180"/>
      <c r="X3384" s="180"/>
      <c r="Y3384" s="180"/>
      <c r="Z3384" s="180"/>
      <c r="AA3384" s="180"/>
      <c r="AB3384" s="180"/>
      <c r="AC3384" s="180"/>
      <c r="AD3384" s="180"/>
      <c r="AE3384" s="180"/>
      <c r="AF3384" s="180"/>
      <c r="AG3384" s="180"/>
      <c r="AH3384" s="180"/>
      <c r="AI3384" s="180"/>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180"/>
      <c r="C3509" s="180"/>
      <c r="D3509" s="180"/>
      <c r="E3509" s="180"/>
      <c r="F3509" s="180"/>
      <c r="G3509" s="180"/>
      <c r="H3509" s="180"/>
      <c r="I3509" s="180"/>
      <c r="J3509" s="180"/>
      <c r="K3509" s="180"/>
      <c r="L3509" s="180"/>
      <c r="M3509" s="180"/>
      <c r="N3509" s="180"/>
      <c r="O3509" s="180"/>
      <c r="P3509" s="180"/>
      <c r="Q3509" s="180"/>
      <c r="R3509" s="180"/>
      <c r="S3509" s="180"/>
      <c r="T3509" s="180"/>
      <c r="U3509" s="180"/>
      <c r="V3509" s="180"/>
      <c r="W3509" s="180"/>
      <c r="X3509" s="180"/>
      <c r="Y3509" s="180"/>
      <c r="Z3509" s="180"/>
      <c r="AA3509" s="180"/>
      <c r="AB3509" s="180"/>
      <c r="AC3509" s="180"/>
      <c r="AD3509" s="180"/>
      <c r="AE3509" s="180"/>
      <c r="AF3509" s="180"/>
      <c r="AG3509" s="180"/>
      <c r="AH3509" s="180"/>
      <c r="AI3509" s="180"/>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180"/>
      <c r="C3634" s="180"/>
      <c r="D3634" s="180"/>
      <c r="E3634" s="180"/>
      <c r="F3634" s="180"/>
      <c r="G3634" s="180"/>
      <c r="H3634" s="180"/>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80"/>
      <c r="AG3634" s="180"/>
      <c r="AH3634" s="180"/>
      <c r="AI3634" s="180"/>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180"/>
      <c r="C3759" s="180"/>
      <c r="D3759" s="180"/>
      <c r="E3759" s="180"/>
      <c r="F3759" s="180"/>
      <c r="G3759" s="180"/>
      <c r="H3759" s="180"/>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80"/>
      <c r="AG3759" s="180"/>
      <c r="AH3759" s="180"/>
      <c r="AI3759" s="180"/>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180"/>
      <c r="C3884" s="180"/>
      <c r="D3884" s="180"/>
      <c r="E3884" s="180"/>
      <c r="F3884" s="180"/>
      <c r="G3884" s="180"/>
      <c r="H3884" s="180"/>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80"/>
      <c r="AG3884" s="180"/>
      <c r="AH3884" s="180"/>
      <c r="AI3884" s="180"/>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180"/>
      <c r="C4009" s="180"/>
      <c r="D4009" s="180"/>
      <c r="E4009" s="180"/>
      <c r="F4009" s="180"/>
      <c r="G4009" s="180"/>
      <c r="H4009" s="180"/>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80"/>
      <c r="AG4009" s="180"/>
      <c r="AH4009" s="180"/>
      <c r="AI4009" s="180"/>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180"/>
      <c r="C4134" s="180"/>
      <c r="D4134" s="180"/>
      <c r="E4134" s="180"/>
      <c r="F4134" s="180"/>
      <c r="G4134" s="180"/>
      <c r="H4134" s="180"/>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80"/>
      <c r="AG4134" s="180"/>
      <c r="AH4134" s="180"/>
      <c r="AI4134" s="180"/>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180"/>
      <c r="C4259" s="180"/>
      <c r="D4259" s="180"/>
      <c r="E4259" s="180"/>
      <c r="F4259" s="180"/>
      <c r="G4259" s="180"/>
      <c r="H4259" s="180"/>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80"/>
      <c r="AG4259" s="180"/>
      <c r="AH4259" s="180"/>
      <c r="AI4259" s="180"/>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180"/>
      <c r="C4384" s="180"/>
      <c r="D4384" s="180"/>
      <c r="E4384" s="180"/>
      <c r="F4384" s="180"/>
      <c r="G4384" s="180"/>
      <c r="H4384" s="180"/>
      <c r="I4384" s="180"/>
      <c r="J4384" s="180"/>
      <c r="K4384" s="180"/>
      <c r="L4384" s="180"/>
      <c r="M4384" s="180"/>
      <c r="N4384" s="180"/>
      <c r="O4384" s="180"/>
      <c r="P4384" s="180"/>
      <c r="Q4384" s="180"/>
      <c r="R4384" s="180"/>
      <c r="S4384" s="180"/>
      <c r="T4384" s="180"/>
      <c r="U4384" s="180"/>
      <c r="V4384" s="180"/>
      <c r="W4384" s="180"/>
      <c r="X4384" s="180"/>
      <c r="Y4384" s="180"/>
      <c r="Z4384" s="180"/>
      <c r="AA4384" s="180"/>
      <c r="AB4384" s="180"/>
      <c r="AC4384" s="180"/>
      <c r="AD4384" s="180"/>
      <c r="AE4384" s="180"/>
      <c r="AF4384" s="180"/>
      <c r="AG4384" s="180"/>
      <c r="AH4384" s="180"/>
      <c r="AI4384" s="180"/>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4.5" x14ac:dyDescent="0.35"/>
  <sheetData>
    <row r="1" spans="1:35" x14ac:dyDescent="0.35">
      <c r="A1" t="s">
        <v>229</v>
      </c>
    </row>
    <row r="2" spans="1:35" x14ac:dyDescent="0.35">
      <c r="A2" t="s">
        <v>2991</v>
      </c>
    </row>
    <row r="3" spans="1:35" x14ac:dyDescent="0.35">
      <c r="A3" t="s">
        <v>2992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232</v>
      </c>
    </row>
    <row r="7" spans="1:35" x14ac:dyDescent="0.35">
      <c r="A7" t="s">
        <v>233</v>
      </c>
    </row>
    <row r="8" spans="1:35" x14ac:dyDescent="0.3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3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3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35">
      <c r="A11" t="s">
        <v>237</v>
      </c>
    </row>
    <row r="12" spans="1:35" x14ac:dyDescent="0.3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3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3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3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3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3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3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3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3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3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3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3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3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3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35">
      <c r="A28" t="s">
        <v>246</v>
      </c>
    </row>
    <row r="29" spans="1:35" x14ac:dyDescent="0.35">
      <c r="A29" t="s">
        <v>247</v>
      </c>
    </row>
    <row r="30" spans="1:35" x14ac:dyDescent="0.3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3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3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35">
      <c r="A33" t="s">
        <v>249</v>
      </c>
    </row>
    <row r="34" spans="1:35" x14ac:dyDescent="0.3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3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3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3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3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3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3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3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3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3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3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3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3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3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3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3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3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3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3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3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3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3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3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3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4.5" x14ac:dyDescent="0.35"/>
  <cols>
    <col min="1" max="1" width="21.453125" hidden="1" customWidth="1"/>
    <col min="2" max="2" width="46.7265625" customWidth="1"/>
    <col min="32" max="32" width="9.81640625"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1347</v>
      </c>
      <c r="B10" s="67" t="s">
        <v>1348</v>
      </c>
      <c r="AF10" s="81" t="s">
        <v>1241</v>
      </c>
    </row>
    <row r="11" spans="1:32" ht="15" customHeight="1" x14ac:dyDescent="0.35">
      <c r="B11" s="63" t="s">
        <v>1349</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1350</v>
      </c>
    </row>
    <row r="16" spans="1:32" ht="15" customHeight="1" x14ac:dyDescent="0.35">
      <c r="B16" s="32" t="s">
        <v>1248</v>
      </c>
    </row>
    <row r="17" spans="1:32" ht="15" customHeight="1" x14ac:dyDescent="0.3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3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3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3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3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3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3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3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3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3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3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3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3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3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3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3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3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3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3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3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3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3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3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3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3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3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3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3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3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3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3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3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3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3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3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3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3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3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3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3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3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3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3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3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3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3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3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3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3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4"/>
    <row r="67" spans="1:33" ht="15" customHeight="1" x14ac:dyDescent="0.35">
      <c r="B67" s="181" t="s">
        <v>1391</v>
      </c>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72"/>
    </row>
    <row r="68" spans="1:33" ht="15" customHeight="1" x14ac:dyDescent="0.35">
      <c r="B68" s="73" t="s">
        <v>1341</v>
      </c>
    </row>
    <row r="69" spans="1:33" ht="15" customHeight="1" x14ac:dyDescent="0.35">
      <c r="B69" s="73" t="s">
        <v>1344</v>
      </c>
    </row>
    <row r="70" spans="1:33" ht="12" customHeight="1" x14ac:dyDescent="0.35">
      <c r="B70" s="73" t="s">
        <v>1345</v>
      </c>
    </row>
    <row r="71" spans="1:33" ht="15" customHeight="1" x14ac:dyDescent="0.35">
      <c r="B71" s="73" t="s">
        <v>1346</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229</v>
      </c>
    </row>
    <row r="11" spans="1:36" ht="14.5" x14ac:dyDescent="0.35">
      <c r="A11" t="s">
        <v>2176</v>
      </c>
    </row>
    <row r="12" spans="1:36" ht="14.5" x14ac:dyDescent="0.35">
      <c r="A12" t="s">
        <v>2177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x14ac:dyDescent="0.35">
      <c r="A15" t="s">
        <v>232</v>
      </c>
      <c r="C15" t="s">
        <v>2178</v>
      </c>
    </row>
    <row r="16" spans="1:36" ht="14.5" x14ac:dyDescent="0.35">
      <c r="A16" t="s">
        <v>233</v>
      </c>
      <c r="C16" t="s">
        <v>2179</v>
      </c>
    </row>
    <row r="17" spans="1:36" ht="14.5" x14ac:dyDescent="0.3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ht="14.5" x14ac:dyDescent="0.3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ht="14.5" x14ac:dyDescent="0.3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ht="14.5" x14ac:dyDescent="0.35">
      <c r="A20" t="s">
        <v>237</v>
      </c>
      <c r="C20" t="s">
        <v>2186</v>
      </c>
    </row>
    <row r="21" spans="1:36" ht="14.5" x14ac:dyDescent="0.3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ht="14.5" x14ac:dyDescent="0.3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ht="14.5" x14ac:dyDescent="0.3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ht="14.5" x14ac:dyDescent="0.3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ht="14.5" x14ac:dyDescent="0.3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ht="14.5" x14ac:dyDescent="0.3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ht="14.5" x14ac:dyDescent="0.3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ht="14.5" x14ac:dyDescent="0.3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ht="14.5" x14ac:dyDescent="0.3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ht="14.5" x14ac:dyDescent="0.3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ht="14.5" x14ac:dyDescent="0.3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ht="14.5" x14ac:dyDescent="0.3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ht="14.5" x14ac:dyDescent="0.3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ht="14.5" x14ac:dyDescent="0.3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ht="14.5" x14ac:dyDescent="0.35">
      <c r="A37" t="s">
        <v>246</v>
      </c>
      <c r="C37" t="s">
        <v>2219</v>
      </c>
    </row>
    <row r="38" spans="1:36" ht="14.5" x14ac:dyDescent="0.35">
      <c r="A38" t="s">
        <v>247</v>
      </c>
      <c r="C38" t="s">
        <v>2220</v>
      </c>
    </row>
    <row r="39" spans="1:36" ht="14.5" x14ac:dyDescent="0.3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ht="14.5" x14ac:dyDescent="0.3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ht="14.5" x14ac:dyDescent="0.3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ht="14.5" x14ac:dyDescent="0.35">
      <c r="A42" t="s">
        <v>249</v>
      </c>
      <c r="C42" t="s">
        <v>2227</v>
      </c>
    </row>
    <row r="43" spans="1:36" ht="14.5" x14ac:dyDescent="0.3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ht="14.5" x14ac:dyDescent="0.3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ht="14.5" x14ac:dyDescent="0.3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ht="14.5" x14ac:dyDescent="0.3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ht="14.5" x14ac:dyDescent="0.3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ht="14.5" x14ac:dyDescent="0.3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ht="14.5" x14ac:dyDescent="0.3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ht="14.5" x14ac:dyDescent="0.3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ht="14.5" x14ac:dyDescent="0.3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ht="14.5" x14ac:dyDescent="0.3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ht="14.5" x14ac:dyDescent="0.3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ht="14.5" x14ac:dyDescent="0.3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ht="14.5" x14ac:dyDescent="0.3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ht="14.5" x14ac:dyDescent="0.3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ht="14.5" x14ac:dyDescent="0.3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4.5" x14ac:dyDescent="0.35"/>
  <sheetData>
    <row r="1" spans="1:35" x14ac:dyDescent="0.35">
      <c r="A1" t="s">
        <v>255</v>
      </c>
    </row>
    <row r="2" spans="1:35" x14ac:dyDescent="0.35">
      <c r="A2" t="s">
        <v>3081</v>
      </c>
    </row>
    <row r="3" spans="1:35" x14ac:dyDescent="0.35">
      <c r="A3" t="s">
        <v>3082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157</v>
      </c>
    </row>
    <row r="7" spans="1:35" x14ac:dyDescent="0.35">
      <c r="A7" t="s">
        <v>256</v>
      </c>
    </row>
    <row r="8" spans="1:35" x14ac:dyDescent="0.35">
      <c r="A8" t="s">
        <v>257</v>
      </c>
    </row>
    <row r="9" spans="1:35" x14ac:dyDescent="0.3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3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3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3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3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3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3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3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3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3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35">
      <c r="A19" t="s">
        <v>247</v>
      </c>
    </row>
    <row r="20" spans="1:35" x14ac:dyDescent="0.3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3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3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3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3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3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3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3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3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3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35">
      <c r="A30" t="s">
        <v>288</v>
      </c>
    </row>
    <row r="31" spans="1:35" x14ac:dyDescent="0.3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3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35">
      <c r="A33" t="s">
        <v>291</v>
      </c>
    </row>
    <row r="34" spans="1:35" x14ac:dyDescent="0.35">
      <c r="A34" t="s">
        <v>237</v>
      </c>
    </row>
    <row r="35" spans="1:35" x14ac:dyDescent="0.3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3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3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3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3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3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3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3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3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35">
      <c r="A44" t="s">
        <v>249</v>
      </c>
    </row>
    <row r="45" spans="1:35" x14ac:dyDescent="0.3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3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3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3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3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3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3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3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3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35">
      <c r="A54" t="s">
        <v>156</v>
      </c>
    </row>
    <row r="55" spans="1:35" x14ac:dyDescent="0.35">
      <c r="A55" t="s">
        <v>256</v>
      </c>
    </row>
    <row r="56" spans="1:35" x14ac:dyDescent="0.3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3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35">
      <c r="A58" t="s">
        <v>314</v>
      </c>
    </row>
    <row r="59" spans="1:35" x14ac:dyDescent="0.3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3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35">
      <c r="A61" t="s">
        <v>155</v>
      </c>
    </row>
    <row r="62" spans="1:35" x14ac:dyDescent="0.35">
      <c r="A62" t="s">
        <v>158</v>
      </c>
    </row>
    <row r="63" spans="1:35" x14ac:dyDescent="0.3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3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3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3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3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3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3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3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35">
      <c r="A71" t="s">
        <v>159</v>
      </c>
    </row>
    <row r="72" spans="1:35" x14ac:dyDescent="0.3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3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3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3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3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3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3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3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35">
      <c r="A80" t="s">
        <v>154</v>
      </c>
    </row>
    <row r="81" spans="1:35" x14ac:dyDescent="0.35">
      <c r="A81" t="s">
        <v>233</v>
      </c>
    </row>
    <row r="82" spans="1:35" x14ac:dyDescent="0.3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3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3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3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3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3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3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3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3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35">
      <c r="A91" t="s">
        <v>247</v>
      </c>
    </row>
    <row r="92" spans="1:35" x14ac:dyDescent="0.3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3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3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3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3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3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3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3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3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35">
      <c r="A101" t="s">
        <v>153</v>
      </c>
    </row>
    <row r="102" spans="1:35" x14ac:dyDescent="0.35">
      <c r="A102" t="s">
        <v>233</v>
      </c>
    </row>
    <row r="103" spans="1:35" x14ac:dyDescent="0.3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3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3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3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3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3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3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3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3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35">
      <c r="A112" t="s">
        <v>247</v>
      </c>
    </row>
    <row r="113" spans="1:35" x14ac:dyDescent="0.3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3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3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3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3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3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3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3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3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35">
      <c r="A122" t="s">
        <v>152</v>
      </c>
    </row>
    <row r="123" spans="1:35" x14ac:dyDescent="0.3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3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1392</v>
      </c>
      <c r="B10" s="67" t="s">
        <v>1393</v>
      </c>
      <c r="AF10" s="81" t="s">
        <v>1241</v>
      </c>
    </row>
    <row r="11" spans="1:32" ht="15" customHeight="1" x14ac:dyDescent="0.35">
      <c r="B11" s="63"/>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157</v>
      </c>
    </row>
    <row r="16" spans="1:32" ht="15" customHeight="1" x14ac:dyDescent="0.35">
      <c r="B16" s="32" t="s">
        <v>1395</v>
      </c>
    </row>
    <row r="17" spans="1:32" ht="15" customHeight="1" x14ac:dyDescent="0.35">
      <c r="B17" s="32" t="s">
        <v>1396</v>
      </c>
    </row>
    <row r="18" spans="1:32" ht="15" customHeight="1" x14ac:dyDescent="0.3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3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3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3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3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3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3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3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3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3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3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3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3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3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3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3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3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3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3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3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3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3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3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3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3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3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3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3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3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3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3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3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3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3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3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3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3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3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3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3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3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3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3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3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3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3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3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3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3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3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3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3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3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3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3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3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3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3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3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3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3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3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3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3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3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3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3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3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3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3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3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3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3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3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3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3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3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3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3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3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3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3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3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3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3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3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3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3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3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3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3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3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3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3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3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3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3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3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3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3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3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3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3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3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3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3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3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3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3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3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3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3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3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3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3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3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3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3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3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3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3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4"/>
    <row r="146" spans="2:33" ht="12" customHeight="1" x14ac:dyDescent="0.35">
      <c r="B146" s="181" t="s">
        <v>1542</v>
      </c>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72"/>
    </row>
    <row r="147" spans="2:33" ht="12" customHeight="1" x14ac:dyDescent="0.35">
      <c r="B147" s="73" t="s">
        <v>1543</v>
      </c>
    </row>
    <row r="148" spans="2:33" ht="12" customHeight="1" x14ac:dyDescent="0.35">
      <c r="B148" s="73" t="s">
        <v>1346</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row r="11" spans="1:36" ht="14.5" x14ac:dyDescent="0.35"/>
    <row r="12" spans="1:36" ht="14.5" x14ac:dyDescent="0.35"/>
    <row r="13" spans="1:36" ht="14.5" x14ac:dyDescent="0.35"/>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hidden="1" x14ac:dyDescent="0.35">
      <c r="A15" t="s">
        <v>157</v>
      </c>
      <c r="C15" t="s">
        <v>371</v>
      </c>
    </row>
    <row r="16" spans="1:36" ht="14.5" hidden="1" x14ac:dyDescent="0.35">
      <c r="A16" t="s">
        <v>256</v>
      </c>
      <c r="C16" t="s">
        <v>372</v>
      </c>
    </row>
    <row r="17" spans="1:36" ht="14.5" hidden="1" x14ac:dyDescent="0.35">
      <c r="A17" t="s">
        <v>257</v>
      </c>
      <c r="C17" t="s">
        <v>373</v>
      </c>
    </row>
    <row r="18" spans="1:36" ht="14.5" hidden="1" x14ac:dyDescent="0.3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t="14.5" hidden="1" x14ac:dyDescent="0.3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t="14.5" hidden="1" x14ac:dyDescent="0.3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t="14.5" hidden="1" x14ac:dyDescent="0.3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t="14.5" hidden="1" x14ac:dyDescent="0.3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t="14.5" hidden="1" x14ac:dyDescent="0.3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t="14.5" hidden="1" x14ac:dyDescent="0.3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t="14.5" hidden="1" x14ac:dyDescent="0.3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t="14.5" hidden="1" x14ac:dyDescent="0.3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t="14.5" hidden="1" x14ac:dyDescent="0.3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t="14.5" hidden="1" x14ac:dyDescent="0.35">
      <c r="A28" t="s">
        <v>247</v>
      </c>
      <c r="C28" t="s">
        <v>385</v>
      </c>
    </row>
    <row r="29" spans="1:36" ht="14.5" hidden="1" x14ac:dyDescent="0.3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t="14.5" hidden="1" x14ac:dyDescent="0.3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t="14.5" hidden="1" x14ac:dyDescent="0.3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t="14.5" hidden="1" x14ac:dyDescent="0.3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t="14.5" hidden="1" x14ac:dyDescent="0.3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t="14.5" hidden="1" x14ac:dyDescent="0.3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t="14.5" hidden="1" x14ac:dyDescent="0.3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t="14.5" hidden="1" x14ac:dyDescent="0.3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t="14.5" hidden="1" x14ac:dyDescent="0.3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t="14.5" hidden="1" x14ac:dyDescent="0.3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t="14.5" hidden="1" x14ac:dyDescent="0.35">
      <c r="A39" t="s">
        <v>288</v>
      </c>
      <c r="C39" t="s">
        <v>396</v>
      </c>
    </row>
    <row r="40" spans="1:36" ht="14.5" hidden="1" x14ac:dyDescent="0.3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t="14.5" hidden="1" x14ac:dyDescent="0.3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t="14.5" hidden="1" x14ac:dyDescent="0.35">
      <c r="A42" t="s">
        <v>291</v>
      </c>
      <c r="C42" t="s">
        <v>400</v>
      </c>
    </row>
    <row r="43" spans="1:36" ht="14.5" hidden="1" x14ac:dyDescent="0.35">
      <c r="A43" t="s">
        <v>237</v>
      </c>
      <c r="C43" t="s">
        <v>401</v>
      </c>
    </row>
    <row r="44" spans="1:36" ht="14.5" hidden="1" x14ac:dyDescent="0.3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t="14.5" hidden="1" x14ac:dyDescent="0.3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t="14.5" hidden="1" x14ac:dyDescent="0.3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t="14.5" hidden="1" x14ac:dyDescent="0.3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t="14.5" hidden="1" x14ac:dyDescent="0.3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t="14.5" hidden="1" x14ac:dyDescent="0.3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t="14.5" hidden="1" x14ac:dyDescent="0.3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t="14.5" hidden="1" x14ac:dyDescent="0.3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t="14.5" hidden="1" x14ac:dyDescent="0.3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t="14.5" hidden="1" x14ac:dyDescent="0.35">
      <c r="A53" t="s">
        <v>249</v>
      </c>
      <c r="C53" t="s">
        <v>411</v>
      </c>
    </row>
    <row r="54" spans="1:36" ht="14.5" hidden="1" x14ac:dyDescent="0.3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t="14.5" hidden="1" x14ac:dyDescent="0.3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t="14.5" hidden="1" x14ac:dyDescent="0.3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t="14.5" hidden="1" x14ac:dyDescent="0.3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t="14.5" hidden="1" x14ac:dyDescent="0.3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t="14.5" hidden="1" x14ac:dyDescent="0.3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t="14.5" hidden="1" x14ac:dyDescent="0.3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t="14.5" hidden="1" x14ac:dyDescent="0.3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t="14.5" hidden="1" x14ac:dyDescent="0.3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t="14.5" hidden="1" x14ac:dyDescent="0.35">
      <c r="A63" t="s">
        <v>156</v>
      </c>
      <c r="C63" t="s">
        <v>421</v>
      </c>
    </row>
    <row r="64" spans="1:36" ht="14.5" hidden="1" x14ac:dyDescent="0.35">
      <c r="A64" t="s">
        <v>256</v>
      </c>
      <c r="C64" t="s">
        <v>422</v>
      </c>
    </row>
    <row r="65" spans="1:36" ht="14.5" hidden="1" x14ac:dyDescent="0.3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t="14.5" hidden="1" x14ac:dyDescent="0.3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t="14.5" hidden="1" x14ac:dyDescent="0.35">
      <c r="A67" t="s">
        <v>314</v>
      </c>
      <c r="C67" t="s">
        <v>425</v>
      </c>
    </row>
    <row r="68" spans="1:36" ht="14.5" hidden="1" x14ac:dyDescent="0.3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t="14.5" hidden="1" x14ac:dyDescent="0.3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thickBot="1" x14ac:dyDescent="0.4">
      <c r="A70" s="31" t="s">
        <v>155</v>
      </c>
      <c r="C70" t="s">
        <v>428</v>
      </c>
    </row>
    <row r="71" spans="1:36" thickTop="1" x14ac:dyDescent="0.35">
      <c r="A71" s="32" t="s">
        <v>158</v>
      </c>
      <c r="C71" t="s">
        <v>429</v>
      </c>
    </row>
    <row r="72" spans="1:36" ht="14.5" x14ac:dyDescent="0.3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ht="14.5" x14ac:dyDescent="0.3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ht="14.5" x14ac:dyDescent="0.3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ht="14.5" x14ac:dyDescent="0.3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ht="14.5" x14ac:dyDescent="0.3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ht="14.5" x14ac:dyDescent="0.3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ht="14.5" x14ac:dyDescent="0.3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ht="14.5" x14ac:dyDescent="0.3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ht="14.5" x14ac:dyDescent="0.35">
      <c r="A80" s="32" t="s">
        <v>159</v>
      </c>
      <c r="C80" t="s">
        <v>439</v>
      </c>
    </row>
    <row r="81" spans="1:36" ht="14.5" x14ac:dyDescent="0.3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ht="14.5" x14ac:dyDescent="0.3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ht="14.5" x14ac:dyDescent="0.3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ht="14.5" x14ac:dyDescent="0.3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ht="14.5" x14ac:dyDescent="0.3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ht="14.5" x14ac:dyDescent="0.3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ht="14.5" x14ac:dyDescent="0.3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ht="14.5" x14ac:dyDescent="0.3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ht="14.5" x14ac:dyDescent="0.35">
      <c r="A89" s="32" t="s">
        <v>154</v>
      </c>
      <c r="C89" t="s">
        <v>448</v>
      </c>
    </row>
    <row r="90" spans="1:36" ht="14.5" x14ac:dyDescent="0.35">
      <c r="A90" s="32" t="s">
        <v>233</v>
      </c>
      <c r="C90" t="s">
        <v>449</v>
      </c>
    </row>
    <row r="91" spans="1:36" ht="14.5" x14ac:dyDescent="0.3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ht="14.5" x14ac:dyDescent="0.3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ht="14.5" x14ac:dyDescent="0.3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ht="14.5" x14ac:dyDescent="0.3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ht="14.5" x14ac:dyDescent="0.3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ht="14.5" x14ac:dyDescent="0.3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ht="14.5" x14ac:dyDescent="0.3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ht="14.5" x14ac:dyDescent="0.3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ht="14.5" x14ac:dyDescent="0.3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ht="14.5" x14ac:dyDescent="0.35">
      <c r="A100" t="s">
        <v>247</v>
      </c>
      <c r="C100" t="s">
        <v>460</v>
      </c>
    </row>
    <row r="101" spans="1:36" ht="14.5" x14ac:dyDescent="0.3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ht="14.5" x14ac:dyDescent="0.3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ht="14.5" x14ac:dyDescent="0.3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ht="14.5" x14ac:dyDescent="0.3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ht="14.5" x14ac:dyDescent="0.3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ht="14.5" x14ac:dyDescent="0.3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ht="14.5" x14ac:dyDescent="0.3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ht="14.5" x14ac:dyDescent="0.3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ht="14.5" x14ac:dyDescent="0.3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ht="14.5" x14ac:dyDescent="0.35">
      <c r="A110" t="s">
        <v>153</v>
      </c>
      <c r="C110" t="s">
        <v>470</v>
      </c>
    </row>
    <row r="111" spans="1:36" ht="14.5" x14ac:dyDescent="0.35">
      <c r="A111" t="s">
        <v>233</v>
      </c>
      <c r="C111" t="s">
        <v>471</v>
      </c>
    </row>
    <row r="112" spans="1:36" ht="14.5" x14ac:dyDescent="0.3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ht="14.5" x14ac:dyDescent="0.3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ht="14.5" x14ac:dyDescent="0.3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ht="14.5" x14ac:dyDescent="0.3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ht="14.5" x14ac:dyDescent="0.3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ht="14.5" x14ac:dyDescent="0.3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ht="14.5" x14ac:dyDescent="0.3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ht="14.5" x14ac:dyDescent="0.3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ht="14.5" x14ac:dyDescent="0.3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ht="14.5" x14ac:dyDescent="0.35">
      <c r="A121" t="s">
        <v>247</v>
      </c>
      <c r="C121" t="s">
        <v>482</v>
      </c>
    </row>
    <row r="122" spans="1:36" ht="14.5" x14ac:dyDescent="0.3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ht="14.5" x14ac:dyDescent="0.3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ht="14.5" x14ac:dyDescent="0.3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ht="14.5" x14ac:dyDescent="0.3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ht="14.5" x14ac:dyDescent="0.3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ht="14.5" x14ac:dyDescent="0.3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ht="14.5" x14ac:dyDescent="0.3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ht="14.5" x14ac:dyDescent="0.3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ht="14.5" x14ac:dyDescent="0.3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ht="14.5" x14ac:dyDescent="0.35">
      <c r="A131" t="s">
        <v>152</v>
      </c>
      <c r="C131" t="s">
        <v>492</v>
      </c>
    </row>
    <row r="132" spans="1:36" ht="14.5" x14ac:dyDescent="0.3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ht="14.5" x14ac:dyDescent="0.3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4.5" x14ac:dyDescent="0.35"/>
  <sheetData>
    <row r="1" spans="1:35" x14ac:dyDescent="0.35">
      <c r="A1" t="s">
        <v>2262</v>
      </c>
    </row>
    <row r="2" spans="1:35" x14ac:dyDescent="0.35">
      <c r="A2" t="s">
        <v>3276</v>
      </c>
    </row>
    <row r="3" spans="1:35" x14ac:dyDescent="0.35">
      <c r="A3" t="s">
        <v>3277</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c r="D7" t="s">
        <v>1097</v>
      </c>
    </row>
    <row r="8" spans="1:35" x14ac:dyDescent="0.3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3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3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35">
      <c r="A11" t="s">
        <v>237</v>
      </c>
    </row>
    <row r="12" spans="1:35" x14ac:dyDescent="0.3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3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3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3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3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3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3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3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3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3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3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3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3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3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3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35">
      <c r="A29" t="s">
        <v>1117</v>
      </c>
    </row>
    <row r="30" spans="1:35" x14ac:dyDescent="0.35">
      <c r="A30" t="s">
        <v>247</v>
      </c>
    </row>
    <row r="31" spans="1:35" x14ac:dyDescent="0.3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3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3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35">
      <c r="A34" t="s">
        <v>249</v>
      </c>
    </row>
    <row r="35" spans="1:35" x14ac:dyDescent="0.3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3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3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3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3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3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3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3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3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3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3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3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3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35">
      <c r="A53" t="s">
        <v>2353</v>
      </c>
    </row>
    <row r="54" spans="1:35" x14ac:dyDescent="0.3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3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3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3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3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3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3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3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3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3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1544</v>
      </c>
      <c r="B10" s="67" t="s">
        <v>1545</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1247</v>
      </c>
    </row>
    <row r="16" spans="1:32" ht="15" customHeight="1" x14ac:dyDescent="0.35">
      <c r="B16" s="32" t="s">
        <v>1248</v>
      </c>
    </row>
    <row r="17" spans="1:32" ht="15" customHeight="1" x14ac:dyDescent="0.3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3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3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3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3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3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3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3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3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3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3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3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3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3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3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3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3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3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3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3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3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3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3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3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3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3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3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3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3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3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3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3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3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3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3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3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3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3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3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3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3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3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3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3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3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3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4"/>
    <row r="81" spans="2:33" ht="15" customHeight="1" x14ac:dyDescent="0.35">
      <c r="B81" s="181" t="s">
        <v>1612</v>
      </c>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72"/>
    </row>
    <row r="82" spans="2:33" ht="15" customHeight="1" x14ac:dyDescent="0.35">
      <c r="B82" s="73" t="s">
        <v>1613</v>
      </c>
    </row>
    <row r="83" spans="2:33" ht="15" customHeight="1" x14ac:dyDescent="0.35">
      <c r="B83" s="73" t="s">
        <v>1341</v>
      </c>
    </row>
    <row r="84" spans="2:33" ht="15" customHeight="1" x14ac:dyDescent="0.35">
      <c r="B84" s="73" t="s">
        <v>1614</v>
      </c>
    </row>
    <row r="85" spans="2:33" ht="15" customHeight="1" x14ac:dyDescent="0.35">
      <c r="B85" s="73" t="s">
        <v>1345</v>
      </c>
    </row>
    <row r="86" spans="2:33" ht="15" customHeight="1" x14ac:dyDescent="0.35">
      <c r="B86" s="73" t="s">
        <v>1346</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4.5" x14ac:dyDescent="0.35"/>
  <cols>
    <col min="1" max="1" width="33.81640625" customWidth="1"/>
  </cols>
  <sheetData>
    <row r="1" spans="1:36" x14ac:dyDescent="0.35">
      <c r="A1" t="s">
        <v>2262</v>
      </c>
    </row>
    <row r="2" spans="1:36" x14ac:dyDescent="0.35">
      <c r="A2" t="s">
        <v>2263</v>
      </c>
    </row>
    <row r="3" spans="1:36" x14ac:dyDescent="0.35">
      <c r="A3" t="s">
        <v>2264</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1120</v>
      </c>
      <c r="C6" t="s">
        <v>2265</v>
      </c>
    </row>
    <row r="7" spans="1:36" x14ac:dyDescent="0.35">
      <c r="A7" t="s">
        <v>233</v>
      </c>
      <c r="C7" t="s">
        <v>2266</v>
      </c>
      <c r="D7" t="s">
        <v>1097</v>
      </c>
    </row>
    <row r="8" spans="1:36" x14ac:dyDescent="0.3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3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35">
      <c r="A11" t="s">
        <v>237</v>
      </c>
      <c r="C11" t="s">
        <v>2273</v>
      </c>
    </row>
    <row r="12" spans="1:36" x14ac:dyDescent="0.3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3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3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3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3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3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3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3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3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3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3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35">
      <c r="A29" t="s">
        <v>1117</v>
      </c>
      <c r="C29" t="s">
        <v>2308</v>
      </c>
    </row>
    <row r="30" spans="1:36" x14ac:dyDescent="0.35">
      <c r="A30" t="s">
        <v>247</v>
      </c>
      <c r="C30" t="s">
        <v>2309</v>
      </c>
    </row>
    <row r="31" spans="1:36" x14ac:dyDescent="0.3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3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3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35">
      <c r="A34" t="s">
        <v>249</v>
      </c>
      <c r="C34" t="s">
        <v>2316</v>
      </c>
    </row>
    <row r="35" spans="1:36" x14ac:dyDescent="0.3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3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3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3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3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3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3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3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3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3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35">
      <c r="A53" t="s">
        <v>2353</v>
      </c>
      <c r="C53" t="s">
        <v>2354</v>
      </c>
    </row>
    <row r="54" spans="1:36" x14ac:dyDescent="0.3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3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3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3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3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3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3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3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3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4.5" x14ac:dyDescent="0.35"/>
  <cols>
    <col min="1" max="1" width="37.1796875" customWidth="1"/>
  </cols>
  <sheetData>
    <row r="1" spans="1:35" x14ac:dyDescent="0.35">
      <c r="A1" t="s">
        <v>2380</v>
      </c>
    </row>
    <row r="2" spans="1:35" x14ac:dyDescent="0.35">
      <c r="A2" t="s">
        <v>3374</v>
      </c>
    </row>
    <row r="3" spans="1:35" x14ac:dyDescent="0.35">
      <c r="A3" t="s">
        <v>3375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2383</v>
      </c>
    </row>
    <row r="7" spans="1:35" x14ac:dyDescent="0.35">
      <c r="A7" t="s">
        <v>2385</v>
      </c>
    </row>
    <row r="8" spans="1:35" x14ac:dyDescent="0.35">
      <c r="A8" t="s">
        <v>2387</v>
      </c>
    </row>
    <row r="9" spans="1:35" x14ac:dyDescent="0.3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3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3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3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3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3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3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3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3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3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35">
      <c r="A19" t="s">
        <v>2411</v>
      </c>
    </row>
    <row r="20" spans="1:35" x14ac:dyDescent="0.3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3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3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3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3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3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3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3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3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3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35">
      <c r="A30" t="s">
        <v>2434</v>
      </c>
    </row>
    <row r="31" spans="1:35" x14ac:dyDescent="0.3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3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3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3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3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3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3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3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3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3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3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35">
      <c r="A42" t="s">
        <v>2460</v>
      </c>
    </row>
    <row r="43" spans="1:35" x14ac:dyDescent="0.35">
      <c r="A43" t="s">
        <v>2387</v>
      </c>
    </row>
    <row r="44" spans="1:35" x14ac:dyDescent="0.3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3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3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3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3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3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3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3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3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3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35">
      <c r="A54" t="s">
        <v>2411</v>
      </c>
    </row>
    <row r="55" spans="1:35" x14ac:dyDescent="0.3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3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3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3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3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3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3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3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3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3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35">
      <c r="A65" t="s">
        <v>2434</v>
      </c>
    </row>
    <row r="66" spans="1:35" x14ac:dyDescent="0.3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3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3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3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3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3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3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3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3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3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35">
      <c r="A76" t="s">
        <v>2387</v>
      </c>
      <c r="B76" t="s">
        <v>2526</v>
      </c>
      <c r="C76" t="s">
        <v>2527</v>
      </c>
    </row>
    <row r="77" spans="1:35" x14ac:dyDescent="0.3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3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3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3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3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3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3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3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3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3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35">
      <c r="A87" t="s">
        <v>2550</v>
      </c>
    </row>
    <row r="88" spans="1:35" x14ac:dyDescent="0.35">
      <c r="A88" t="s">
        <v>2387</v>
      </c>
    </row>
    <row r="89" spans="1:35" x14ac:dyDescent="0.3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3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3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3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3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3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3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3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3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3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35">
      <c r="A99" t="s">
        <v>2411</v>
      </c>
    </row>
    <row r="100" spans="1:35" x14ac:dyDescent="0.3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3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3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3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3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3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3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3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3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3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35">
      <c r="A110" t="s">
        <v>2434</v>
      </c>
    </row>
    <row r="111" spans="1:35" x14ac:dyDescent="0.3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3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3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3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3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3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3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3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3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3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35">
      <c r="A122" t="s">
        <v>2623</v>
      </c>
    </row>
    <row r="123" spans="1:35" x14ac:dyDescent="0.35">
      <c r="A123" t="s">
        <v>2387</v>
      </c>
    </row>
    <row r="124" spans="1:35" x14ac:dyDescent="0.3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3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3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3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3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3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3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3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3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3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35">
      <c r="A134" t="s">
        <v>2411</v>
      </c>
    </row>
    <row r="135" spans="1:35" x14ac:dyDescent="0.3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3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3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3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3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3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3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3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3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3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35">
      <c r="A145" t="s">
        <v>2434</v>
      </c>
    </row>
    <row r="146" spans="1:35" x14ac:dyDescent="0.3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3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3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3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3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3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3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3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3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3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35">
      <c r="A157" t="s">
        <v>1779</v>
      </c>
    </row>
    <row r="158" spans="1:35" x14ac:dyDescent="0.35">
      <c r="A158" t="s">
        <v>2550</v>
      </c>
    </row>
    <row r="159" spans="1:35" x14ac:dyDescent="0.35">
      <c r="A159" t="s">
        <v>2387</v>
      </c>
    </row>
    <row r="160" spans="1:35" x14ac:dyDescent="0.3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3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3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3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3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3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3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3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3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3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35">
      <c r="A170" t="s">
        <v>2411</v>
      </c>
    </row>
    <row r="171" spans="1:35" x14ac:dyDescent="0.3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3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3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3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3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3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3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3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3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3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35">
      <c r="A181" t="s">
        <v>2434</v>
      </c>
    </row>
    <row r="182" spans="1:35" x14ac:dyDescent="0.3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3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3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3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3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3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3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3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3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3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3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35">
      <c r="A193" t="s">
        <v>2757</v>
      </c>
    </row>
    <row r="194" spans="1:35" x14ac:dyDescent="0.35">
      <c r="A194" t="s">
        <v>2387</v>
      </c>
    </row>
    <row r="195" spans="1:35" x14ac:dyDescent="0.3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3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3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3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3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3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3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3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3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3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35">
      <c r="A205" t="s">
        <v>2411</v>
      </c>
    </row>
    <row r="206" spans="1:35" x14ac:dyDescent="0.3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3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3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3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3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3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3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3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3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3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35">
      <c r="A216" t="s">
        <v>2434</v>
      </c>
    </row>
    <row r="217" spans="1:35" x14ac:dyDescent="0.3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3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3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3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3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3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3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3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3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3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35">
      <c r="A228" t="s">
        <v>1844</v>
      </c>
    </row>
    <row r="229" spans="1:35" x14ac:dyDescent="0.3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3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35">
      <c r="A231" t="s">
        <v>2833</v>
      </c>
    </row>
    <row r="232" spans="1:35" x14ac:dyDescent="0.3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3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3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3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35">
      <c r="A236" t="s">
        <v>1858</v>
      </c>
    </row>
    <row r="237" spans="1:35" x14ac:dyDescent="0.3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3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35">
      <c r="A239" t="s">
        <v>2833</v>
      </c>
    </row>
    <row r="240" spans="1:35" x14ac:dyDescent="0.3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3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3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3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35">
      <c r="A244" t="s">
        <v>1866</v>
      </c>
    </row>
    <row r="245" spans="1:35" x14ac:dyDescent="0.3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3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3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35">
      <c r="A248" t="s">
        <v>2833</v>
      </c>
    </row>
    <row r="249" spans="1:35" x14ac:dyDescent="0.3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3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3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1615</v>
      </c>
      <c r="B10" s="67" t="s">
        <v>1616</v>
      </c>
      <c r="AF10" s="87" t="s">
        <v>1241</v>
      </c>
    </row>
    <row r="11" spans="1:32" ht="15" customHeight="1" x14ac:dyDescent="0.35">
      <c r="B11" s="63"/>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1618</v>
      </c>
    </row>
    <row r="16" spans="1:32" ht="15" customHeight="1" x14ac:dyDescent="0.35"/>
    <row r="17" spans="1:32" ht="15" customHeight="1" x14ac:dyDescent="0.35">
      <c r="B17" s="32" t="s">
        <v>1619</v>
      </c>
    </row>
    <row r="18" spans="1:32" ht="15" customHeight="1" x14ac:dyDescent="0.35">
      <c r="B18" s="32" t="s">
        <v>1620</v>
      </c>
    </row>
    <row r="19" spans="1:32" ht="15" customHeight="1" x14ac:dyDescent="0.3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3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3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3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3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3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3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3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3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3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3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3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3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3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3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3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3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3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3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3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3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3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3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3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3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3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3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3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3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3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3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3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3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3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3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3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3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3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3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3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3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3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3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3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3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3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3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3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3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3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3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3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3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3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3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3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3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3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3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3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3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3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3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3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3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3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3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3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3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3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3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3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3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3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3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3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3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3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3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3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3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3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3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3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3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3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3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3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3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3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3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3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3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3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3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3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3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3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3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3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3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3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3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3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3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3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3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3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3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3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3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3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3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3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3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3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3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3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3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3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3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3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3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3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3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3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3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3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3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3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3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3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3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3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3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3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3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3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3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3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3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3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3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3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3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3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3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3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3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3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3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3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3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3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3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3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3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3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3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3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3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3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3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3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3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3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3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3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3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3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3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3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3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3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3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3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3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3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3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3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3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3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3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3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3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3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3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3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3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3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3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3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3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3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3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3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3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3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3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3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3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3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3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3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3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3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3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3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3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3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3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3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3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3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3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3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3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3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3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3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3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3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3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3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3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3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3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3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3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3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3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3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3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3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3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3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3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3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3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3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3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3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3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3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3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4"/>
    <row r="275" spans="1:33" ht="12" customHeight="1" x14ac:dyDescent="0.3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35">
      <c r="B276" s="73" t="s">
        <v>1878</v>
      </c>
    </row>
    <row r="277" spans="1:33" ht="12" customHeight="1" x14ac:dyDescent="0.35">
      <c r="B277" s="73" t="s">
        <v>1879</v>
      </c>
    </row>
    <row r="278" spans="1:33" ht="12" customHeight="1" x14ac:dyDescent="0.35">
      <c r="B278" s="73" t="s">
        <v>1344</v>
      </c>
    </row>
    <row r="279" spans="1:33" ht="12" customHeight="1" x14ac:dyDescent="0.35">
      <c r="B279" s="73" t="s">
        <v>1880</v>
      </c>
    </row>
    <row r="280" spans="1:33" ht="12" customHeight="1" x14ac:dyDescent="0.35">
      <c r="B280" s="73" t="s">
        <v>1881</v>
      </c>
    </row>
    <row r="281" spans="1:33" ht="12" customHeight="1" x14ac:dyDescent="0.35">
      <c r="B281" s="73" t="s">
        <v>1882</v>
      </c>
    </row>
    <row r="282" spans="1:33" ht="12" customHeight="1" x14ac:dyDescent="0.35">
      <c r="B282" s="73" t="s">
        <v>1883</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4.5" x14ac:dyDescent="0.35"/>
  <cols>
    <col min="1" max="1" width="23.1796875" customWidth="1"/>
  </cols>
  <sheetData>
    <row r="1" spans="1:36" x14ac:dyDescent="0.35">
      <c r="A1" t="s">
        <v>2380</v>
      </c>
    </row>
    <row r="2" spans="1:36" x14ac:dyDescent="0.35">
      <c r="A2" t="s">
        <v>2381</v>
      </c>
    </row>
    <row r="3" spans="1:36" x14ac:dyDescent="0.35">
      <c r="A3" t="s">
        <v>2382</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2383</v>
      </c>
      <c r="C6" t="s">
        <v>2384</v>
      </c>
    </row>
    <row r="7" spans="1:36" x14ac:dyDescent="0.35">
      <c r="A7" t="s">
        <v>2385</v>
      </c>
      <c r="C7" t="s">
        <v>2386</v>
      </c>
    </row>
    <row r="8" spans="1:36" x14ac:dyDescent="0.35">
      <c r="A8" t="s">
        <v>2387</v>
      </c>
      <c r="C8" t="s">
        <v>2388</v>
      </c>
    </row>
    <row r="9" spans="1:36" x14ac:dyDescent="0.3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3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3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3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3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3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3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3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3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3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35">
      <c r="A19" t="s">
        <v>2411</v>
      </c>
      <c r="C19" t="s">
        <v>2412</v>
      </c>
    </row>
    <row r="20" spans="1:36" x14ac:dyDescent="0.3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3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3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3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3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3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3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3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3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3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35">
      <c r="A30" t="s">
        <v>2434</v>
      </c>
      <c r="C30" t="s">
        <v>2435</v>
      </c>
    </row>
    <row r="31" spans="1:36" x14ac:dyDescent="0.3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3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3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3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3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3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3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3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3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3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35">
      <c r="A42" t="s">
        <v>2460</v>
      </c>
      <c r="C42" t="s">
        <v>2461</v>
      </c>
    </row>
    <row r="43" spans="1:36" x14ac:dyDescent="0.35">
      <c r="A43" t="s">
        <v>2387</v>
      </c>
      <c r="C43" t="s">
        <v>2462</v>
      </c>
    </row>
    <row r="44" spans="1:36" x14ac:dyDescent="0.3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3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3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3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3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3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3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3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3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3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35">
      <c r="A54" t="s">
        <v>2411</v>
      </c>
      <c r="C54" t="s">
        <v>2484</v>
      </c>
    </row>
    <row r="55" spans="1:36" x14ac:dyDescent="0.3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3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3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3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3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3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3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3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3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3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35">
      <c r="A65" t="s">
        <v>2434</v>
      </c>
      <c r="C65" t="s">
        <v>2505</v>
      </c>
    </row>
    <row r="66" spans="1:36" x14ac:dyDescent="0.3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3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3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3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3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3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3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3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3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35">
      <c r="A76" t="s">
        <v>2387</v>
      </c>
      <c r="B76" t="s">
        <v>2526</v>
      </c>
      <c r="C76" t="s">
        <v>2527</v>
      </c>
      <c r="E76" t="s">
        <v>2528</v>
      </c>
    </row>
    <row r="77" spans="1:36" x14ac:dyDescent="0.3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3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3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3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3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3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3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3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3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3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35">
      <c r="A87" t="s">
        <v>2550</v>
      </c>
      <c r="C87" t="s">
        <v>2551</v>
      </c>
    </row>
    <row r="88" spans="1:36" x14ac:dyDescent="0.35">
      <c r="A88" t="s">
        <v>2387</v>
      </c>
      <c r="C88" t="s">
        <v>2552</v>
      </c>
    </row>
    <row r="89" spans="1:36" x14ac:dyDescent="0.3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3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3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3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3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3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3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3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3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3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35">
      <c r="A99" t="s">
        <v>2411</v>
      </c>
      <c r="C99" t="s">
        <v>2576</v>
      </c>
    </row>
    <row r="100" spans="1:36" x14ac:dyDescent="0.3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3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3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3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3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3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3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3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3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3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35">
      <c r="A110" t="s">
        <v>2434</v>
      </c>
      <c r="C110" t="s">
        <v>2598</v>
      </c>
    </row>
    <row r="111" spans="1:36" x14ac:dyDescent="0.3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3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3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3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3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3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3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3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3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3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35">
      <c r="A122" t="s">
        <v>2623</v>
      </c>
      <c r="C122" t="s">
        <v>2624</v>
      </c>
    </row>
    <row r="123" spans="1:36" x14ac:dyDescent="0.35">
      <c r="A123" t="s">
        <v>2387</v>
      </c>
      <c r="C123" t="s">
        <v>2625</v>
      </c>
    </row>
    <row r="124" spans="1:36" x14ac:dyDescent="0.3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3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3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3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3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3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3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3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3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3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35">
      <c r="A134" t="s">
        <v>2411</v>
      </c>
      <c r="C134" t="s">
        <v>2646</v>
      </c>
    </row>
    <row r="135" spans="1:36" x14ac:dyDescent="0.3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3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3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3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3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3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3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3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3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3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35">
      <c r="A145" t="s">
        <v>2434</v>
      </c>
      <c r="C145" t="s">
        <v>2667</v>
      </c>
    </row>
    <row r="146" spans="1:36" x14ac:dyDescent="0.3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3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3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3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3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3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3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3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3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3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35">
      <c r="A157" t="s">
        <v>1779</v>
      </c>
      <c r="C157" t="s">
        <v>2690</v>
      </c>
    </row>
    <row r="158" spans="1:36" x14ac:dyDescent="0.35">
      <c r="A158" t="s">
        <v>2550</v>
      </c>
      <c r="C158" t="s">
        <v>2691</v>
      </c>
    </row>
    <row r="159" spans="1:36" x14ac:dyDescent="0.35">
      <c r="A159" t="s">
        <v>2387</v>
      </c>
      <c r="C159" t="s">
        <v>2692</v>
      </c>
    </row>
    <row r="160" spans="1:36" x14ac:dyDescent="0.3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3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3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3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3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3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3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3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3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3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35">
      <c r="A170" t="s">
        <v>2411</v>
      </c>
      <c r="C170" t="s">
        <v>2713</v>
      </c>
    </row>
    <row r="171" spans="1:36" x14ac:dyDescent="0.3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3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3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3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3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3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3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3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3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3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35">
      <c r="A181" t="s">
        <v>2434</v>
      </c>
      <c r="C181" t="s">
        <v>2734</v>
      </c>
    </row>
    <row r="182" spans="1:36" x14ac:dyDescent="0.3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3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3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3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3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3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3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3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3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3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35">
      <c r="A193" t="s">
        <v>2757</v>
      </c>
      <c r="C193" t="s">
        <v>2758</v>
      </c>
    </row>
    <row r="194" spans="1:36" x14ac:dyDescent="0.35">
      <c r="A194" t="s">
        <v>2387</v>
      </c>
      <c r="C194" t="s">
        <v>2759</v>
      </c>
    </row>
    <row r="195" spans="1:36" x14ac:dyDescent="0.3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3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3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3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3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3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3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3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3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3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35">
      <c r="A205" t="s">
        <v>2411</v>
      </c>
      <c r="C205" t="s">
        <v>2780</v>
      </c>
    </row>
    <row r="206" spans="1:36" x14ac:dyDescent="0.3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3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3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3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3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3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3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3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3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3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35">
      <c r="A216" t="s">
        <v>2434</v>
      </c>
      <c r="C216" t="s">
        <v>2801</v>
      </c>
    </row>
    <row r="217" spans="1:36" x14ac:dyDescent="0.3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3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3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3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3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3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3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3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3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3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35">
      <c r="A228" t="s">
        <v>1844</v>
      </c>
      <c r="C228" t="s">
        <v>2824</v>
      </c>
    </row>
    <row r="229" spans="1:36" x14ac:dyDescent="0.3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3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35">
      <c r="A231" t="s">
        <v>2833</v>
      </c>
      <c r="C231" t="s">
        <v>2834</v>
      </c>
    </row>
    <row r="232" spans="1:36" x14ac:dyDescent="0.3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3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35">
      <c r="A236" t="s">
        <v>1858</v>
      </c>
      <c r="C236" t="s">
        <v>2847</v>
      </c>
    </row>
    <row r="237" spans="1:36" x14ac:dyDescent="0.3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3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35">
      <c r="A239" t="s">
        <v>2833</v>
      </c>
      <c r="C239" t="s">
        <v>2853</v>
      </c>
    </row>
    <row r="240" spans="1:36" x14ac:dyDescent="0.3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3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3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35">
      <c r="A244" t="s">
        <v>1866</v>
      </c>
      <c r="C244" t="s">
        <v>2862</v>
      </c>
    </row>
    <row r="245" spans="1:36" x14ac:dyDescent="0.3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3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3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35">
      <c r="A248" t="s">
        <v>2833</v>
      </c>
      <c r="C248" t="s">
        <v>2873</v>
      </c>
    </row>
    <row r="249" spans="1:36" x14ac:dyDescent="0.3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3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3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4.5" x14ac:dyDescent="0.35"/>
  <sheetData>
    <row r="1" spans="1:35" x14ac:dyDescent="0.35">
      <c r="A1" t="s">
        <v>495</v>
      </c>
    </row>
    <row r="2" spans="1:35" x14ac:dyDescent="0.35">
      <c r="A2" t="s">
        <v>3804</v>
      </c>
    </row>
    <row r="3" spans="1:35" x14ac:dyDescent="0.35">
      <c r="A3" t="s">
        <v>3805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32</v>
      </c>
    </row>
    <row r="7" spans="1:35" x14ac:dyDescent="0.3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3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3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3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3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3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3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3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3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3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3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3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3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3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3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3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35">
      <c r="A23" t="s">
        <v>31</v>
      </c>
    </row>
    <row r="24" spans="1:35" x14ac:dyDescent="0.3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3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3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3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3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3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3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3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3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3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3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3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3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3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3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35">
      <c r="A40" t="s">
        <v>1935</v>
      </c>
    </row>
    <row r="41" spans="1:35" x14ac:dyDescent="0.3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3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3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3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3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3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3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3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3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3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3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3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3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3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35">
      <c r="A57" t="s">
        <v>1952</v>
      </c>
    </row>
    <row r="58" spans="1:35" x14ac:dyDescent="0.3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3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3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3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3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3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3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3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3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3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3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3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3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3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3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3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35">
      <c r="A74" t="s">
        <v>28</v>
      </c>
    </row>
    <row r="75" spans="1:35" x14ac:dyDescent="0.3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3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3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3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3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3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3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3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3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3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3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3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3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3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3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3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35">
      <c r="A91" t="s">
        <v>27</v>
      </c>
    </row>
    <row r="92" spans="1:35" x14ac:dyDescent="0.3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3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3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3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3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3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3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3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3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3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3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3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3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3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3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3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35">
      <c r="A108" t="s">
        <v>26</v>
      </c>
    </row>
    <row r="109" spans="1:35" x14ac:dyDescent="0.3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3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3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3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3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3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3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3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3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3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3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3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3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3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3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35">
      <c r="A125" t="s">
        <v>25</v>
      </c>
    </row>
    <row r="126" spans="1:35" x14ac:dyDescent="0.3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3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3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3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3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3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3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3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3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3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3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3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3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3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3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3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35">
      <c r="A142" t="s">
        <v>24</v>
      </c>
    </row>
    <row r="143" spans="1:35" x14ac:dyDescent="0.3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3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3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3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3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3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3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3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3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3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3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3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3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3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3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35">
      <c r="A159" t="s">
        <v>2893</v>
      </c>
    </row>
    <row r="160" spans="1:35" x14ac:dyDescent="0.3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3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3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3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3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3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3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3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3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3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3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3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3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3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3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3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35">
      <c r="A176" t="s">
        <v>2896</v>
      </c>
    </row>
    <row r="177" spans="1:35" x14ac:dyDescent="0.3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3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3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3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3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3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3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3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3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3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3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3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3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3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3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3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35">
      <c r="A193" t="s">
        <v>2898</v>
      </c>
    </row>
    <row r="194" spans="1:35" x14ac:dyDescent="0.3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3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3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3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3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3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3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3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3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3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3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3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3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3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3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3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35">
      <c r="A210" t="s">
        <v>21</v>
      </c>
    </row>
    <row r="211" spans="1:35" x14ac:dyDescent="0.3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3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3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3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3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3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3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3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3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3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3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3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3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3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3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35">
      <c r="A227" t="s">
        <v>20</v>
      </c>
    </row>
    <row r="228" spans="1:35" x14ac:dyDescent="0.3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3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3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3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3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3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3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3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3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3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3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3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3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3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3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3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35">
      <c r="A244" t="s">
        <v>19</v>
      </c>
    </row>
    <row r="245" spans="1:35" x14ac:dyDescent="0.3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3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3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3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3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3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3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3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3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3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3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3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3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3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3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35">
      <c r="A261" t="s">
        <v>18</v>
      </c>
    </row>
    <row r="262" spans="1:35" x14ac:dyDescent="0.3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3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3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3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3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3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3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3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3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3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3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3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3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3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3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3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35">
      <c r="A278" t="s">
        <v>17</v>
      </c>
    </row>
    <row r="279" spans="1:35" x14ac:dyDescent="0.3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3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3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35">
      <c r="A282" t="s">
        <v>4241</v>
      </c>
      <c r="B282" t="s">
        <v>4242</v>
      </c>
    </row>
    <row r="283" spans="1:35" x14ac:dyDescent="0.3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3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3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1884</v>
      </c>
      <c r="B10" s="67" t="s">
        <v>1885</v>
      </c>
      <c r="AF10" s="87" t="s">
        <v>1241</v>
      </c>
    </row>
    <row r="11" spans="1:32" ht="15" customHeight="1" x14ac:dyDescent="0.35">
      <c r="B11" s="63" t="s">
        <v>1886</v>
      </c>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32</v>
      </c>
    </row>
    <row r="16" spans="1:32" ht="15" customHeight="1" x14ac:dyDescent="0.3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3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3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3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3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3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3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3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3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3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3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3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3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3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3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3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3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3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3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3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3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3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3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3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3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3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3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3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3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3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3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3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3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3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3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3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3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3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3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3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3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3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3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3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3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3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3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3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3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3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3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3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3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3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3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3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3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3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3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3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3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3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3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3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3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3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3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3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3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3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3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3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3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3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3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3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3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3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3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3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3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3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3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3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3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3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3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3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3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3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3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3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3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3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3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3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3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3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3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3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3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3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3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3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3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3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3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3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3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3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3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3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3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3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3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3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3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3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3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3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3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3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3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3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3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3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3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3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3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3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3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3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3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3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3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3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3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3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3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3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3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3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3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3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3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3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3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3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3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3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3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3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3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3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3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3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3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3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3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3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3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3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3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3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3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3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3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3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3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3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3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3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3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3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3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3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3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3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3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3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3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3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3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3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3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3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3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3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3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3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3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3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3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3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3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3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3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3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3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3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3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3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3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3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3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3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3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3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3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3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3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3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3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3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3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3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3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3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3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3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3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3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3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3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3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3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3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3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3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3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3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3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3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3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3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3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3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3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3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3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3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3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3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3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3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3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3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3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3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3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3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3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3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3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3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3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3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3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3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3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3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3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3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3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3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3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3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3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3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3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3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3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3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3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3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3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3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3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4"/>
    <row r="306" spans="2:2" ht="15" customHeight="1" x14ac:dyDescent="0.35">
      <c r="B306" s="75" t="s">
        <v>2167</v>
      </c>
    </row>
    <row r="307" spans="2:2" ht="15" customHeight="1" x14ac:dyDescent="0.35">
      <c r="B307" s="73" t="s">
        <v>2168</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78"/>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35"/>
  <cols>
    <col min="1" max="1" width="21.453125" hidden="1" customWidth="1"/>
    <col min="2" max="2" width="46.7265625" customWidth="1"/>
  </cols>
  <sheetData>
    <row r="1" spans="1:33"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35"/>
    <row r="3" spans="1:33" ht="15" customHeight="1" x14ac:dyDescent="0.35">
      <c r="C3" s="64" t="s">
        <v>1230</v>
      </c>
      <c r="D3" s="64" t="s">
        <v>1231</v>
      </c>
      <c r="E3" s="65"/>
      <c r="F3" s="65"/>
      <c r="G3" s="65"/>
    </row>
    <row r="4" spans="1:33" ht="15" customHeight="1" x14ac:dyDescent="0.35">
      <c r="C4" s="64" t="s">
        <v>1232</v>
      </c>
      <c r="D4" s="64" t="s">
        <v>1233</v>
      </c>
      <c r="E4" s="65"/>
      <c r="F4" s="65"/>
      <c r="G4" s="64" t="s">
        <v>1234</v>
      </c>
    </row>
    <row r="5" spans="1:33" ht="15" customHeight="1" x14ac:dyDescent="0.35">
      <c r="C5" s="64" t="s">
        <v>1235</v>
      </c>
      <c r="D5" s="64" t="s">
        <v>1236</v>
      </c>
      <c r="E5" s="65"/>
      <c r="F5" s="65"/>
      <c r="G5" s="65"/>
    </row>
    <row r="6" spans="1:33" ht="15" customHeight="1" x14ac:dyDescent="0.35">
      <c r="C6" s="64" t="s">
        <v>1237</v>
      </c>
      <c r="D6" s="65"/>
      <c r="E6" s="64" t="s">
        <v>1238</v>
      </c>
      <c r="F6" s="65"/>
      <c r="G6" s="65"/>
    </row>
    <row r="7" spans="1:33" ht="12" customHeight="1" x14ac:dyDescent="0.35"/>
    <row r="8" spans="1:33" ht="12" customHeight="1" x14ac:dyDescent="0.35"/>
    <row r="9" spans="1:33" ht="12" customHeight="1" x14ac:dyDescent="0.35"/>
    <row r="10" spans="1:33" ht="15" customHeight="1" x14ac:dyDescent="0.35">
      <c r="A10" s="66" t="s">
        <v>1884</v>
      </c>
      <c r="B10" s="67" t="s">
        <v>1885</v>
      </c>
      <c r="AG10" s="68" t="s">
        <v>1241</v>
      </c>
    </row>
    <row r="11" spans="1:33" ht="15" customHeight="1" x14ac:dyDescent="0.35">
      <c r="B11" s="63" t="s">
        <v>1886</v>
      </c>
      <c r="AG11" s="68" t="s">
        <v>1243</v>
      </c>
    </row>
    <row r="12" spans="1:33"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4">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4">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35">
      <c r="B15" s="32" t="s">
        <v>32</v>
      </c>
    </row>
    <row r="16" spans="1:33" ht="14.5" x14ac:dyDescent="0.3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3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3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3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3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3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3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3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3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3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3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3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3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3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3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3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3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ht="14.5" x14ac:dyDescent="0.3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3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3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3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3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3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3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3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3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3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3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3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3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3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3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3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3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3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3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3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3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3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3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3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3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3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3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3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3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3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3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3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3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3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3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3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3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3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3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3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3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3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3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3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3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3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3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3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3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3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3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3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3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3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3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3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3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3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3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3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3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3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3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3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3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3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3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3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3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3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3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3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3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3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3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3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3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3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3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3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3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3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3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3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3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3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3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3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3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3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3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3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3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3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3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3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3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3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3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3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3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3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3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3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3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3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3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3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3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3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3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3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3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3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3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3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3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3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3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3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3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3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3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3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3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3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3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3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3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3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3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3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3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3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3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3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3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3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3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3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3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3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3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3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3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3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3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3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3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3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3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3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3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3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3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3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3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3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3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3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3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3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3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3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3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3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3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3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3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3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3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3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3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3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3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3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3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3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3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3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3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3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3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3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3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3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3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3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3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3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3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3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3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3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3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3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3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3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3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3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3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3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3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3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3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3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3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3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3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3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3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3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3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3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3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3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3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3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3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3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3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3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3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3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3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3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3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3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3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3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3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3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3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3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3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3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3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3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3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3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3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3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3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3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3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3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3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3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3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3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3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3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3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3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3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3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3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3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4"/>
    <row r="292" spans="1:33" ht="15" customHeight="1" x14ac:dyDescent="0.35">
      <c r="B292" s="75" t="s">
        <v>2167</v>
      </c>
    </row>
    <row r="293" spans="1:33" ht="15" customHeight="1" x14ac:dyDescent="0.35">
      <c r="B293" s="78" t="s">
        <v>2168</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78"/>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495</v>
      </c>
    </row>
    <row r="11" spans="1:36" ht="14.5" x14ac:dyDescent="0.35">
      <c r="A11" t="s">
        <v>496</v>
      </c>
    </row>
    <row r="12" spans="1:36" ht="14.5" x14ac:dyDescent="0.35">
      <c r="A12" t="s">
        <v>497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5" thickBot="1" x14ac:dyDescent="0.35">
      <c r="A15" s="33" t="s">
        <v>32</v>
      </c>
      <c r="C15" s="33" t="s">
        <v>759</v>
      </c>
    </row>
    <row r="16" spans="1:36" thickTop="1" x14ac:dyDescent="0.3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ht="14.5" x14ac:dyDescent="0.3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ht="14.5" x14ac:dyDescent="0.3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ht="14.5" x14ac:dyDescent="0.3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ht="14.5" x14ac:dyDescent="0.3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ht="14.5" x14ac:dyDescent="0.3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ht="14.5" x14ac:dyDescent="0.3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ht="14.5" x14ac:dyDescent="0.3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ht="14.5" x14ac:dyDescent="0.3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ht="14.5" x14ac:dyDescent="0.3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ht="14.5" x14ac:dyDescent="0.3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ht="14.5" x14ac:dyDescent="0.3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ht="14.5" x14ac:dyDescent="0.3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ht="14.5" x14ac:dyDescent="0.3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ht="14.5" x14ac:dyDescent="0.3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ht="14.5" x14ac:dyDescent="0.3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5" thickBot="1" x14ac:dyDescent="0.35">
      <c r="A32" s="33" t="s">
        <v>31</v>
      </c>
      <c r="C32" s="33" t="s">
        <v>777</v>
      </c>
    </row>
    <row r="33" spans="1:36" thickTop="1" x14ac:dyDescent="0.3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ht="14.5" x14ac:dyDescent="0.3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ht="14.5" x14ac:dyDescent="0.3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ht="14.5" x14ac:dyDescent="0.3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ht="14.5" x14ac:dyDescent="0.3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ht="14.5" x14ac:dyDescent="0.3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ht="14.5" x14ac:dyDescent="0.3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ht="14.5" x14ac:dyDescent="0.3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ht="14.5" x14ac:dyDescent="0.3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ht="14.5" x14ac:dyDescent="0.3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ht="14.5" x14ac:dyDescent="0.3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ht="14.5" x14ac:dyDescent="0.3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ht="14.5" x14ac:dyDescent="0.3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ht="14.5" x14ac:dyDescent="0.3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ht="14.5" x14ac:dyDescent="0.35">
      <c r="A49" t="s">
        <v>30</v>
      </c>
      <c r="C49" t="s">
        <v>794</v>
      </c>
    </row>
    <row r="50" spans="1:36" ht="14.5" x14ac:dyDescent="0.3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ht="14.5" x14ac:dyDescent="0.3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ht="14.5" x14ac:dyDescent="0.3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ht="14.5" x14ac:dyDescent="0.3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ht="14.5" x14ac:dyDescent="0.3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ht="14.5" x14ac:dyDescent="0.3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ht="14.5" x14ac:dyDescent="0.3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ht="14.5" x14ac:dyDescent="0.3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ht="14.5" x14ac:dyDescent="0.3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ht="14.5" x14ac:dyDescent="0.3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ht="14.5" x14ac:dyDescent="0.35">
      <c r="A66" t="s">
        <v>29</v>
      </c>
      <c r="C66" t="s">
        <v>811</v>
      </c>
    </row>
    <row r="67" spans="1:36" ht="14.5" x14ac:dyDescent="0.3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ht="14.5" x14ac:dyDescent="0.3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ht="14.5" x14ac:dyDescent="0.3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ht="14.5" x14ac:dyDescent="0.3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ht="14.5" x14ac:dyDescent="0.3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ht="14.5" x14ac:dyDescent="0.3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ht="14.5" x14ac:dyDescent="0.3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ht="14.5" x14ac:dyDescent="0.3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ht="14.5" x14ac:dyDescent="0.3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ht="14.5" x14ac:dyDescent="0.3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ht="14.5" x14ac:dyDescent="0.3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28</v>
      </c>
      <c r="C83" t="s">
        <v>828</v>
      </c>
    </row>
    <row r="84" spans="1:36" ht="14.5" x14ac:dyDescent="0.3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ht="14.5" x14ac:dyDescent="0.3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ht="14.5" x14ac:dyDescent="0.3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ht="14.5" x14ac:dyDescent="0.3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ht="14.5" x14ac:dyDescent="0.3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ht="14.5" x14ac:dyDescent="0.3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ht="14.5" x14ac:dyDescent="0.3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ht="14.5" x14ac:dyDescent="0.3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ht="14.5" x14ac:dyDescent="0.3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ht="14.5" x14ac:dyDescent="0.3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ht="14.5" x14ac:dyDescent="0.3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ht="14.5" x14ac:dyDescent="0.3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ht="14.5" x14ac:dyDescent="0.3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ht="14.5" x14ac:dyDescent="0.3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ht="14.5" x14ac:dyDescent="0.3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ht="14.5" x14ac:dyDescent="0.3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ht="14.5" x14ac:dyDescent="0.35">
      <c r="A100" t="s">
        <v>27</v>
      </c>
      <c r="C100" t="s">
        <v>845</v>
      </c>
    </row>
    <row r="101" spans="1:36" ht="14.5" x14ac:dyDescent="0.3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ht="14.5" x14ac:dyDescent="0.3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ht="14.5" x14ac:dyDescent="0.3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ht="14.5" x14ac:dyDescent="0.3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ht="14.5" x14ac:dyDescent="0.3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26</v>
      </c>
      <c r="C117" t="s">
        <v>862</v>
      </c>
    </row>
    <row r="118" spans="1:36" ht="14.5" x14ac:dyDescent="0.3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ht="14.5" x14ac:dyDescent="0.3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ht="14.5" x14ac:dyDescent="0.3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ht="14.5" x14ac:dyDescent="0.3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ht="14.5" x14ac:dyDescent="0.3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25</v>
      </c>
      <c r="C134" t="s">
        <v>879</v>
      </c>
    </row>
    <row r="135" spans="1:36" ht="14.5" x14ac:dyDescent="0.3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ht="14.5" x14ac:dyDescent="0.3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ht="14.5" x14ac:dyDescent="0.3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ht="14.5" x14ac:dyDescent="0.3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24</v>
      </c>
      <c r="C151" t="s">
        <v>896</v>
      </c>
    </row>
    <row r="152" spans="1:36" ht="14.5" x14ac:dyDescent="0.3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ht="14.5" x14ac:dyDescent="0.3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ht="14.5" x14ac:dyDescent="0.3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ht="14.5" x14ac:dyDescent="0.3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ht="14.5" x14ac:dyDescent="0.3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ht="14.5" x14ac:dyDescent="0.3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23</v>
      </c>
      <c r="C168" t="s">
        <v>913</v>
      </c>
    </row>
    <row r="169" spans="1:36" ht="14.5" x14ac:dyDescent="0.3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ht="14.5" x14ac:dyDescent="0.3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ht="14.5" x14ac:dyDescent="0.3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ht="14.5" x14ac:dyDescent="0.3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ht="14.5" x14ac:dyDescent="0.3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ht="14.5" x14ac:dyDescent="0.3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ht="14.5" x14ac:dyDescent="0.3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ht="14.5" x14ac:dyDescent="0.3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5" thickBot="1" x14ac:dyDescent="0.35">
      <c r="A185" s="33" t="s">
        <v>22</v>
      </c>
      <c r="C185" s="33" t="s">
        <v>930</v>
      </c>
    </row>
    <row r="186" spans="1:36" thickTop="1" x14ac:dyDescent="0.3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ht="14.5" x14ac:dyDescent="0.3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ht="14.5" x14ac:dyDescent="0.3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ht="14.5" x14ac:dyDescent="0.3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ht="14.5" x14ac:dyDescent="0.3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ht="14.5" x14ac:dyDescent="0.3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ht="14.5" x14ac:dyDescent="0.3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ht="14.5" x14ac:dyDescent="0.3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ht="14.5" x14ac:dyDescent="0.3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ht="14.5" x14ac:dyDescent="0.3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ht="14.5" x14ac:dyDescent="0.3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ht="14.5" x14ac:dyDescent="0.3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t="14.5" hidden="1" x14ac:dyDescent="0.35">
      <c r="A202" t="s">
        <v>194</v>
      </c>
      <c r="C202" t="s">
        <v>947</v>
      </c>
    </row>
    <row r="203" spans="1:36" ht="14.5" hidden="1" x14ac:dyDescent="0.3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t="14.5" hidden="1" x14ac:dyDescent="0.3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t="14.5" hidden="1" x14ac:dyDescent="0.3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t="14.5" hidden="1" x14ac:dyDescent="0.3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t="14.5" hidden="1" x14ac:dyDescent="0.3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t="14.5" hidden="1" x14ac:dyDescent="0.3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t="14.5" hidden="1" x14ac:dyDescent="0.3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t="14.5" hidden="1" x14ac:dyDescent="0.3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t="14.5" hidden="1" x14ac:dyDescent="0.3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t="14.5" hidden="1" x14ac:dyDescent="0.3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t="14.5" hidden="1" x14ac:dyDescent="0.3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t="14.5" hidden="1" x14ac:dyDescent="0.35">
      <c r="A219" t="s">
        <v>21</v>
      </c>
      <c r="C219" t="s">
        <v>964</v>
      </c>
    </row>
    <row r="220" spans="1:36" ht="14.5" hidden="1" x14ac:dyDescent="0.3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20</v>
      </c>
      <c r="C236" t="s">
        <v>981</v>
      </c>
    </row>
    <row r="237" spans="1:36" ht="14.5" hidden="1" x14ac:dyDescent="0.3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t="14.5" hidden="1" x14ac:dyDescent="0.3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t="14.5" hidden="1" x14ac:dyDescent="0.3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t="14.5" hidden="1" x14ac:dyDescent="0.3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t="14.5" hidden="1" x14ac:dyDescent="0.3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t="14.5" hidden="1" x14ac:dyDescent="0.3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t="14.5" hidden="1" x14ac:dyDescent="0.3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t="14.5" hidden="1" x14ac:dyDescent="0.3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t="14.5" hidden="1" x14ac:dyDescent="0.3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t="14.5" hidden="1" x14ac:dyDescent="0.3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t="14.5" hidden="1" x14ac:dyDescent="0.3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t="14.5" hidden="1" x14ac:dyDescent="0.3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t="14.5" hidden="1" x14ac:dyDescent="0.3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t="14.5" hidden="1" x14ac:dyDescent="0.3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t="14.5" hidden="1" x14ac:dyDescent="0.3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t="14.5" hidden="1" x14ac:dyDescent="0.35">
      <c r="A253" t="s">
        <v>19</v>
      </c>
      <c r="C253" t="s">
        <v>998</v>
      </c>
    </row>
    <row r="254" spans="1:36" ht="14.5" hidden="1" x14ac:dyDescent="0.3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18</v>
      </c>
      <c r="C270" t="s">
        <v>1015</v>
      </c>
    </row>
    <row r="271" spans="1:36" ht="14.5" hidden="1" x14ac:dyDescent="0.3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t="14.5" hidden="1" x14ac:dyDescent="0.3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t="14.5" hidden="1" x14ac:dyDescent="0.3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t="14.5" hidden="1" x14ac:dyDescent="0.3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t="14.5" hidden="1" x14ac:dyDescent="0.3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t="14.5" hidden="1" x14ac:dyDescent="0.3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t="14.5" hidden="1" x14ac:dyDescent="0.3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17</v>
      </c>
      <c r="C287" t="s">
        <v>1032</v>
      </c>
    </row>
    <row r="288" spans="1:36" ht="14.5" hidden="1" x14ac:dyDescent="0.3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t="14.5" hidden="1" x14ac:dyDescent="0.3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t="14.5" hidden="1" x14ac:dyDescent="0.3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4.5" x14ac:dyDescent="0.35"/>
  <cols>
    <col min="1" max="1" width="40.1796875" customWidth="1"/>
    <col min="2" max="2" width="12" bestFit="1" customWidth="1"/>
    <col min="27" max="27" width="11.1796875" bestFit="1" customWidth="1"/>
    <col min="28" max="28" width="9.54296875" bestFit="1" customWidth="1"/>
  </cols>
  <sheetData>
    <row r="1" spans="1:31" x14ac:dyDescent="0.35">
      <c r="A1" t="s">
        <v>4476</v>
      </c>
    </row>
    <row r="2" spans="1: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3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3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3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3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3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3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3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35">
      <c r="A11" t="s">
        <v>4476</v>
      </c>
    </row>
    <row r="12" spans="1:31" x14ac:dyDescent="0.3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3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3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3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5" x14ac:dyDescent="0.35">
      <c r="A17" s="169" t="s">
        <v>4478</v>
      </c>
    </row>
    <row r="18" spans="1:30" x14ac:dyDescent="0.35">
      <c r="A18" t="s">
        <v>4479</v>
      </c>
    </row>
    <row r="19" spans="1:30" x14ac:dyDescent="0.35">
      <c r="H19" s="171"/>
      <c r="M19" s="171"/>
      <c r="P19" s="171"/>
      <c r="W19" s="171"/>
    </row>
    <row r="20" spans="1:30" x14ac:dyDescent="0.35">
      <c r="H20" s="172" t="s">
        <v>4480</v>
      </c>
      <c r="I20" s="173"/>
      <c r="J20" s="173"/>
      <c r="K20" s="173"/>
      <c r="L20" s="174"/>
      <c r="M20" s="172" t="s">
        <v>4481</v>
      </c>
      <c r="N20" s="173"/>
      <c r="O20" s="174"/>
      <c r="P20" s="172" t="s">
        <v>1059</v>
      </c>
      <c r="Q20" s="173"/>
      <c r="R20" s="173"/>
      <c r="S20" s="173"/>
      <c r="T20" s="173"/>
      <c r="U20" s="173"/>
      <c r="V20" s="174"/>
      <c r="W20" s="171"/>
    </row>
    <row r="21" spans="1:30" x14ac:dyDescent="0.3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3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3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3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3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3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3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3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3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3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3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3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3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3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3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3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3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3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3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3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3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3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3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3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3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3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3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3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3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3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3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3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3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3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3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3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3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3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3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3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3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3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3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3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3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3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3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3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3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3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3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3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3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3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3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3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3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3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3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3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3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3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3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3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3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3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3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3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3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3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3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3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3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3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3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3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3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3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3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3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3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3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3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3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3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3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3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3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3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3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3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3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3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3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3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3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3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3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3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3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3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3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3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3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3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3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3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3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3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3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3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3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3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3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3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3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3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3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3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3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3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3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3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3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3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3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3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3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3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3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3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3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3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3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3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3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3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3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3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3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3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3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3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3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3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3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3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3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3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3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3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3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3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3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3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3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3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3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3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3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3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3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3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3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3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3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3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3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3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3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3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3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3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3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3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3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3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3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3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3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3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3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3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3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3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3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3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3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3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3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3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3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3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3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3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3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3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3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3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3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3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3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3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3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3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3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3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3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3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3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3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3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3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3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3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3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3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3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3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3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3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3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3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3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3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3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3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3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3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3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3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3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3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3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3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3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3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3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3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3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3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3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3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3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3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3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3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3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3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3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3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3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3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3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3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3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3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3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3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3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3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3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3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3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3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3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3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3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3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3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3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3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3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3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3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3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3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3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3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3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3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3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3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3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3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3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3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3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3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3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3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3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3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3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3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3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3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3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3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3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3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3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3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3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3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3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3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3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3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3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3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3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3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3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3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3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3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3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3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3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3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3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3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3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3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3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3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3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3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3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3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3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3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3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3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3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3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3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3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3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3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3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3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3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3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3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3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3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3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3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3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3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4431</v>
      </c>
    </row>
    <row r="3" spans="13:16" x14ac:dyDescent="0.35">
      <c r="M3" t="s">
        <v>1040</v>
      </c>
      <c r="N3">
        <f>239000/167000</f>
        <v>1.4311377245508983</v>
      </c>
      <c r="O3">
        <f>212000/169000</f>
        <v>1.2544378698224852</v>
      </c>
      <c r="P3">
        <f>TREND(N3:O3,$N$2:$O$2,2021)*(1+US_salestax)</f>
        <v>1.424399544444507</v>
      </c>
    </row>
    <row r="4" spans="13:16" x14ac:dyDescent="0.35">
      <c r="M4" t="s">
        <v>1041</v>
      </c>
      <c r="N4">
        <f>528000/167000</f>
        <v>3.1616766467065869</v>
      </c>
      <c r="O4">
        <f>384000/169000</f>
        <v>2.2721893491124261</v>
      </c>
      <c r="P4">
        <f>TREND(N4:O4,$N$2:$O$2,2021)*(1+US_salestax)</f>
        <v>2.9219936161489337</v>
      </c>
    </row>
    <row r="5" spans="13:16" x14ac:dyDescent="0.35">
      <c r="M5" t="s">
        <v>1042</v>
      </c>
      <c r="N5">
        <f>428000/167000</f>
        <v>2.5628742514970062</v>
      </c>
      <c r="O5">
        <f>331000/169000</f>
        <v>1.9585798816568047</v>
      </c>
      <c r="P5">
        <f>TREND(N5:O5,$N$2:$O$2,2021)*(1+US_salestax)</f>
        <v>2.4211589994988865</v>
      </c>
    </row>
    <row r="7" spans="13:16" ht="87" x14ac:dyDescent="0.35">
      <c r="M7" s="11" t="s">
        <v>221</v>
      </c>
      <c r="N7">
        <f>AVERAGE(209069,246431)*(1+US_salestax)</f>
        <v>239342.47499999998</v>
      </c>
      <c r="P7" s="11" t="s">
        <v>1038</v>
      </c>
    </row>
    <row r="8" spans="13:16" x14ac:dyDescent="0.35">
      <c r="M8" t="s">
        <v>2172</v>
      </c>
      <c r="N8">
        <f>125000*(1+US_salestax)</f>
        <v>131362.5</v>
      </c>
    </row>
    <row r="30" spans="13:16" x14ac:dyDescent="0.35">
      <c r="N30">
        <v>2018</v>
      </c>
      <c r="O30">
        <v>2025</v>
      </c>
      <c r="P30" t="s">
        <v>4432</v>
      </c>
    </row>
    <row r="31" spans="13:16" x14ac:dyDescent="0.35">
      <c r="M31" t="s">
        <v>1040</v>
      </c>
      <c r="N31">
        <v>549000</v>
      </c>
      <c r="O31">
        <v>530000</v>
      </c>
      <c r="P31">
        <f>TREND(N31:O31,$N$2:$O$2,2021)</f>
        <v>540857.14285714272</v>
      </c>
    </row>
    <row r="32" spans="13:16" x14ac:dyDescent="0.35">
      <c r="M32" t="s">
        <v>1041</v>
      </c>
      <c r="N32">
        <v>660000</v>
      </c>
      <c r="O32">
        <v>574000</v>
      </c>
      <c r="P32">
        <f>TREND(N32:O32,$N$2:$O$2,2021)</f>
        <v>623142.85714285821</v>
      </c>
    </row>
    <row r="33" spans="13:16" x14ac:dyDescent="0.3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4.5" x14ac:dyDescent="0.35"/>
  <cols>
    <col min="1" max="1" width="33" bestFit="1" customWidth="1"/>
  </cols>
  <sheetData>
    <row r="1" spans="1:15" ht="15.5" x14ac:dyDescent="0.35">
      <c r="A1" s="125" t="s">
        <v>4327</v>
      </c>
      <c r="B1" s="124"/>
      <c r="C1" s="124"/>
      <c r="D1" s="124"/>
      <c r="E1" s="124"/>
      <c r="F1" s="124"/>
      <c r="G1" s="124"/>
      <c r="H1" s="124"/>
      <c r="I1" s="124"/>
      <c r="J1" s="124"/>
      <c r="K1" s="124"/>
      <c r="L1" s="124"/>
      <c r="M1" s="124"/>
      <c r="N1" s="124"/>
      <c r="O1" s="124"/>
    </row>
    <row r="2" spans="1:15" ht="15.5" x14ac:dyDescent="0.3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3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3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3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3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3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3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3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3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3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3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3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3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3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3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3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3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3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3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3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3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3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3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3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3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5" x14ac:dyDescent="0.35">
      <c r="A27" s="124"/>
      <c r="B27" s="124"/>
      <c r="C27" s="124"/>
      <c r="D27" s="124"/>
      <c r="E27" s="124"/>
      <c r="F27" s="124"/>
      <c r="G27" s="124"/>
      <c r="H27" s="124"/>
      <c r="I27" s="124"/>
      <c r="J27" s="124"/>
      <c r="K27" s="124"/>
      <c r="L27" s="124"/>
      <c r="M27" s="124"/>
      <c r="N27" s="124"/>
      <c r="O27" s="124"/>
    </row>
    <row r="28" spans="1:15" ht="15.5" x14ac:dyDescent="0.35">
      <c r="A28" s="125" t="s">
        <v>4302</v>
      </c>
      <c r="B28" s="124"/>
      <c r="C28" s="124"/>
      <c r="D28" s="124"/>
      <c r="E28" s="124"/>
      <c r="F28" s="124"/>
      <c r="G28" s="124"/>
      <c r="H28" s="124"/>
      <c r="I28" s="124"/>
      <c r="J28" s="124"/>
      <c r="K28" s="124"/>
      <c r="L28" s="124"/>
      <c r="M28" s="124"/>
      <c r="N28" s="124"/>
      <c r="O28" s="124"/>
    </row>
    <row r="29" spans="1:15" ht="15.5" x14ac:dyDescent="0.3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3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3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3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3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3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3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3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3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3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3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3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3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3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3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3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3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3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3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3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3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3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3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3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3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 thickBot="1" x14ac:dyDescent="0.4"/>
    <row r="56" spans="1:15" ht="15" thickBot="1" x14ac:dyDescent="0.4">
      <c r="A56" s="183"/>
      <c r="B56" s="118"/>
      <c r="C56" s="120"/>
      <c r="D56" s="120"/>
      <c r="E56" s="120"/>
      <c r="F56" s="120"/>
      <c r="G56" s="120"/>
      <c r="H56" s="120"/>
      <c r="I56" s="120"/>
      <c r="J56" s="120"/>
      <c r="K56" s="120"/>
      <c r="L56" s="120"/>
      <c r="M56" s="120"/>
      <c r="N56" s="120"/>
    </row>
    <row r="57" spans="1:15" ht="15" thickBot="1" x14ac:dyDescent="0.4">
      <c r="A57" s="184"/>
      <c r="B57" s="186"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 thickBot="1" x14ac:dyDescent="0.4">
      <c r="A58" s="185"/>
      <c r="B58" s="187"/>
      <c r="C58" s="117">
        <v>2022</v>
      </c>
      <c r="D58" s="117">
        <v>2022</v>
      </c>
      <c r="E58" s="117">
        <v>2022</v>
      </c>
      <c r="F58" s="117">
        <v>2022</v>
      </c>
      <c r="G58" s="117">
        <v>2030</v>
      </c>
      <c r="H58" s="117">
        <v>2030</v>
      </c>
      <c r="I58" s="117">
        <v>2030</v>
      </c>
      <c r="J58" s="117">
        <v>2030</v>
      </c>
      <c r="K58" s="116">
        <v>2035</v>
      </c>
      <c r="L58" s="116">
        <v>2035</v>
      </c>
      <c r="M58" s="116">
        <v>2035</v>
      </c>
      <c r="N58" s="116">
        <v>2035</v>
      </c>
    </row>
    <row r="59" spans="1:15" ht="15" thickBot="1" x14ac:dyDescent="0.4">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35">
      <c r="A60" s="110" t="s">
        <v>4271</v>
      </c>
      <c r="B60" s="188"/>
      <c r="C60" s="190" t="s">
        <v>4270</v>
      </c>
      <c r="D60" s="190" t="s">
        <v>4270</v>
      </c>
      <c r="E60" s="190" t="s">
        <v>4270</v>
      </c>
      <c r="F60" s="190" t="s">
        <v>4270</v>
      </c>
      <c r="G60" s="190" t="s">
        <v>4270</v>
      </c>
      <c r="H60" s="190" t="s">
        <v>4270</v>
      </c>
      <c r="I60" s="190" t="s">
        <v>4270</v>
      </c>
      <c r="J60" s="190" t="s">
        <v>4270</v>
      </c>
      <c r="K60" s="190"/>
      <c r="L60" s="190"/>
      <c r="M60" s="190"/>
      <c r="N60" s="190"/>
    </row>
    <row r="61" spans="1:15" ht="15" thickBot="1" x14ac:dyDescent="0.4">
      <c r="A61" s="114" t="s">
        <v>4269</v>
      </c>
      <c r="B61" s="189"/>
      <c r="C61" s="191"/>
      <c r="D61" s="191"/>
      <c r="E61" s="191"/>
      <c r="F61" s="191"/>
      <c r="G61" s="191"/>
      <c r="H61" s="191"/>
      <c r="I61" s="191"/>
      <c r="J61" s="191"/>
      <c r="K61" s="191"/>
      <c r="L61" s="191"/>
      <c r="M61" s="191"/>
      <c r="N61" s="191"/>
    </row>
    <row r="62" spans="1:15" ht="15" thickBot="1" x14ac:dyDescent="0.4">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 thickBot="1" x14ac:dyDescent="0.4">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 thickBot="1" x14ac:dyDescent="0.4">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 thickBot="1" x14ac:dyDescent="0.4">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 thickBot="1" x14ac:dyDescent="0.4">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 thickBot="1" x14ac:dyDescent="0.4">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 thickBot="1" x14ac:dyDescent="0.4">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 thickBot="1" x14ac:dyDescent="0.4">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 thickBot="1" x14ac:dyDescent="0.4">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 thickBot="1" x14ac:dyDescent="0.4">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 thickBot="1" x14ac:dyDescent="0.4">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 thickBot="1" x14ac:dyDescent="0.4">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 thickBot="1" x14ac:dyDescent="0.4">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 thickBot="1" x14ac:dyDescent="0.4">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 thickBot="1" x14ac:dyDescent="0.4">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 thickBot="1" x14ac:dyDescent="0.4">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 thickBot="1" x14ac:dyDescent="0.4">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 thickBot="1" x14ac:dyDescent="0.4">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 thickBot="1" x14ac:dyDescent="0.4">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 thickBot="1" x14ac:dyDescent="0.4">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 thickBot="1" x14ac:dyDescent="0.4">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 thickBot="1" x14ac:dyDescent="0.4">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 thickBot="1" x14ac:dyDescent="0.4">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 thickBot="1" x14ac:dyDescent="0.4">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 thickBot="1" x14ac:dyDescent="0.4">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 thickBot="1" x14ac:dyDescent="0.4">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 thickBot="1" x14ac:dyDescent="0.4">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 thickBot="1" x14ac:dyDescent="0.4">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 thickBot="1" x14ac:dyDescent="0.4">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 thickBot="1" x14ac:dyDescent="0.4">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 thickBot="1" x14ac:dyDescent="0.4">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 thickBot="1" x14ac:dyDescent="0.4">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 thickBot="1" x14ac:dyDescent="0.4">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 thickBot="1" x14ac:dyDescent="0.4">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 thickBot="1" x14ac:dyDescent="0.4">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 thickBot="1" x14ac:dyDescent="0.4">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4.5" x14ac:dyDescent="0.35"/>
  <cols>
    <col min="1" max="1" width="56.1796875" bestFit="1" customWidth="1"/>
  </cols>
  <sheetData>
    <row r="1" spans="1:16" x14ac:dyDescent="0.35">
      <c r="A1" s="147" t="s">
        <v>4400</v>
      </c>
      <c r="B1" s="146"/>
      <c r="C1" s="146"/>
      <c r="D1" s="146"/>
      <c r="E1" s="146"/>
      <c r="F1" s="146"/>
      <c r="G1" s="146"/>
      <c r="H1" s="146"/>
      <c r="I1" s="146"/>
      <c r="J1" s="146"/>
      <c r="K1" s="146"/>
      <c r="L1" s="146"/>
      <c r="M1" s="146"/>
      <c r="N1" s="146"/>
      <c r="O1" s="146"/>
      <c r="P1" s="146"/>
    </row>
    <row r="2" spans="1:16" ht="15.75" customHeight="1" x14ac:dyDescent="0.3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35">
      <c r="A3" s="142" t="s">
        <v>4399</v>
      </c>
      <c r="B3" s="137"/>
      <c r="C3" s="137"/>
      <c r="D3" s="137"/>
      <c r="E3" s="137"/>
      <c r="F3" s="137"/>
      <c r="G3" s="137"/>
      <c r="H3" s="137"/>
      <c r="I3" s="137"/>
      <c r="J3" s="137"/>
      <c r="K3" s="137"/>
      <c r="L3" s="137"/>
      <c r="M3" s="137"/>
      <c r="N3" s="137"/>
      <c r="O3" s="137"/>
      <c r="P3" s="137"/>
    </row>
    <row r="4" spans="1:16" x14ac:dyDescent="0.3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3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3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3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3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3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3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3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3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3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3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3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3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3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3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3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3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3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3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3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3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3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3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3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3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3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3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3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3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3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3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3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3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3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3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3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3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3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5" x14ac:dyDescent="0.7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5" x14ac:dyDescent="0.3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5" x14ac:dyDescent="0.3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5" x14ac:dyDescent="0.3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5" x14ac:dyDescent="0.3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5" x14ac:dyDescent="0.3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5" x14ac:dyDescent="0.3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5" x14ac:dyDescent="0.3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5" x14ac:dyDescent="0.3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5" x14ac:dyDescent="0.3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5" x14ac:dyDescent="0.3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5" x14ac:dyDescent="0.3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5" x14ac:dyDescent="0.3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5" x14ac:dyDescent="0.3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5" x14ac:dyDescent="0.3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5" x14ac:dyDescent="0.3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5" x14ac:dyDescent="0.3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5" x14ac:dyDescent="0.3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5" x14ac:dyDescent="0.3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5" x14ac:dyDescent="0.3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5" x14ac:dyDescent="0.3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5" x14ac:dyDescent="0.3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5" x14ac:dyDescent="0.3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5" x14ac:dyDescent="0.3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5" x14ac:dyDescent="0.3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5" x14ac:dyDescent="0.3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5" x14ac:dyDescent="0.3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5" x14ac:dyDescent="0.3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5" x14ac:dyDescent="0.3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5" x14ac:dyDescent="0.3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5" x14ac:dyDescent="0.3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5" x14ac:dyDescent="0.3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5" x14ac:dyDescent="0.3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5" x14ac:dyDescent="0.3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5" x14ac:dyDescent="0.3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5" x14ac:dyDescent="0.3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5" x14ac:dyDescent="0.3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5" x14ac:dyDescent="0.3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5" x14ac:dyDescent="0.3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5" x14ac:dyDescent="0.3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5" x14ac:dyDescent="0.3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5" x14ac:dyDescent="0.3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5" x14ac:dyDescent="0.3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5" x14ac:dyDescent="0.3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5" x14ac:dyDescent="0.3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5" x14ac:dyDescent="0.3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5" x14ac:dyDescent="0.3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5" x14ac:dyDescent="0.3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5" x14ac:dyDescent="0.3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5" x14ac:dyDescent="0.3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5" x14ac:dyDescent="0.3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5" x14ac:dyDescent="0.3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5" x14ac:dyDescent="0.3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5" x14ac:dyDescent="0.3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5" x14ac:dyDescent="0.3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5" x14ac:dyDescent="0.3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5" x14ac:dyDescent="0.3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5" x14ac:dyDescent="0.3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5" x14ac:dyDescent="0.3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5" x14ac:dyDescent="0.3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5" x14ac:dyDescent="0.3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5" x14ac:dyDescent="0.3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5" x14ac:dyDescent="0.3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5" x14ac:dyDescent="0.3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5" x14ac:dyDescent="0.3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5" x14ac:dyDescent="0.3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5" x14ac:dyDescent="0.3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5" x14ac:dyDescent="0.3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5" x14ac:dyDescent="0.3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5" x14ac:dyDescent="0.3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5" x14ac:dyDescent="0.3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5" x14ac:dyDescent="0.3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5" x14ac:dyDescent="0.3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5" x14ac:dyDescent="0.3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5" x14ac:dyDescent="0.3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5" x14ac:dyDescent="0.3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5" x14ac:dyDescent="0.3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5" x14ac:dyDescent="0.3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5" x14ac:dyDescent="0.3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5" x14ac:dyDescent="0.3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5" x14ac:dyDescent="0.3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5" x14ac:dyDescent="0.3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5" x14ac:dyDescent="0.3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5" x14ac:dyDescent="0.3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5" x14ac:dyDescent="0.3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5" x14ac:dyDescent="0.3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5" x14ac:dyDescent="0.3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5" x14ac:dyDescent="0.3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5" x14ac:dyDescent="0.3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5" x14ac:dyDescent="0.3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5" x14ac:dyDescent="0.3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35">
      <c r="A140" s="128"/>
    </row>
    <row r="141" spans="1:33" ht="15.5" x14ac:dyDescent="0.3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3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3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3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5" x14ac:dyDescent="0.3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3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3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3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4.5" x14ac:dyDescent="0.35"/>
  <cols>
    <col min="1" max="1" width="28.7265625" bestFit="1" customWidth="1"/>
    <col min="4" max="4" width="11" bestFit="1" customWidth="1"/>
    <col min="5" max="5" width="13.7265625" bestFit="1" customWidth="1"/>
  </cols>
  <sheetData>
    <row r="1" spans="1:15" x14ac:dyDescent="0.35">
      <c r="A1" s="38" t="s">
        <v>4417</v>
      </c>
      <c r="B1" s="35"/>
      <c r="C1" s="35"/>
      <c r="D1" s="35"/>
      <c r="E1" s="35"/>
      <c r="F1" s="35"/>
      <c r="G1" s="35"/>
      <c r="H1" s="35"/>
      <c r="I1" s="35"/>
      <c r="J1" s="35"/>
      <c r="K1" s="35"/>
      <c r="L1" s="35"/>
      <c r="M1" s="35"/>
      <c r="N1" s="35"/>
      <c r="O1" s="35"/>
    </row>
    <row r="2" spans="1:15" ht="15.5" x14ac:dyDescent="0.35">
      <c r="A2" s="2" t="s">
        <v>4327</v>
      </c>
      <c r="B2" s="166"/>
      <c r="C2" s="166"/>
      <c r="D2" s="166"/>
      <c r="E2" s="166"/>
      <c r="F2" s="166"/>
      <c r="G2" s="166"/>
      <c r="H2" s="166"/>
      <c r="I2" s="166"/>
      <c r="J2" s="166"/>
      <c r="K2" s="166"/>
      <c r="L2" s="166"/>
      <c r="M2" s="166"/>
      <c r="N2" s="166"/>
      <c r="O2" s="166"/>
    </row>
    <row r="3" spans="1:15" ht="15.5" x14ac:dyDescent="0.3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3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3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3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3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3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3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3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3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3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3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3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3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3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3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3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3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3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3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3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3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3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3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3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3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5" x14ac:dyDescent="0.35">
      <c r="A28" s="124"/>
      <c r="B28" s="124"/>
      <c r="C28" s="124"/>
      <c r="D28" s="124"/>
      <c r="E28" s="124"/>
      <c r="F28" s="124"/>
      <c r="G28" s="124"/>
      <c r="H28" s="124"/>
      <c r="I28" s="124"/>
      <c r="J28" s="124"/>
      <c r="K28" s="124"/>
      <c r="L28" s="124"/>
      <c r="M28" s="124"/>
      <c r="N28" s="124"/>
      <c r="O28" s="124"/>
    </row>
    <row r="29" spans="1:15" ht="15.5" x14ac:dyDescent="0.35">
      <c r="A29" s="2" t="s">
        <v>4302</v>
      </c>
      <c r="B29" s="166"/>
      <c r="C29" s="166"/>
      <c r="D29" s="166"/>
      <c r="E29" s="166"/>
      <c r="F29" s="166"/>
      <c r="G29" s="166"/>
      <c r="H29" s="166"/>
      <c r="I29" s="166"/>
      <c r="J29" s="166"/>
      <c r="K29" s="166"/>
      <c r="L29" s="166"/>
      <c r="M29" s="166"/>
      <c r="N29" s="166"/>
      <c r="O29" s="166"/>
    </row>
    <row r="30" spans="1:15" ht="15.5" x14ac:dyDescent="0.3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3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3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3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3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3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3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3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3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3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3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3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3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3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3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3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3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3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3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3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3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3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3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3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3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35">
      <c r="A56" s="38" t="s">
        <v>4416</v>
      </c>
      <c r="B56" s="35"/>
      <c r="C56" s="35"/>
      <c r="D56" s="35"/>
      <c r="E56" s="35"/>
      <c r="F56" s="35"/>
      <c r="G56" s="35"/>
      <c r="H56" s="35"/>
      <c r="I56" s="35"/>
      <c r="J56" s="35"/>
      <c r="K56" s="35"/>
      <c r="L56" s="35"/>
      <c r="M56" s="35"/>
      <c r="N56" s="35"/>
      <c r="O56" s="35"/>
    </row>
    <row r="57" spans="1:15" ht="15.5" x14ac:dyDescent="0.35">
      <c r="A57" s="2" t="s">
        <v>4327</v>
      </c>
      <c r="B57" s="166"/>
      <c r="C57" s="166"/>
      <c r="D57" s="166"/>
      <c r="E57" s="166"/>
      <c r="F57" s="166"/>
      <c r="G57" s="166"/>
      <c r="H57" s="166"/>
      <c r="I57" s="166"/>
      <c r="J57" s="166"/>
      <c r="K57" s="166"/>
      <c r="L57" s="166"/>
      <c r="M57" s="166"/>
      <c r="N57" s="166"/>
      <c r="O57" s="166"/>
    </row>
    <row r="58" spans="1:15" ht="15.5" x14ac:dyDescent="0.3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3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3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3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3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3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3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3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3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3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3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3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3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3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3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3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3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3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3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3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3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3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3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3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3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5" x14ac:dyDescent="0.35">
      <c r="A83" s="124"/>
      <c r="B83" s="124"/>
      <c r="C83" s="124"/>
      <c r="D83" s="124"/>
      <c r="E83" s="124"/>
      <c r="F83" s="124"/>
      <c r="G83" s="124"/>
      <c r="H83" s="124"/>
      <c r="I83" s="124"/>
      <c r="J83" s="124"/>
      <c r="K83" s="124"/>
      <c r="L83" s="124"/>
      <c r="M83" s="124"/>
      <c r="N83" s="124"/>
      <c r="O83" s="124"/>
    </row>
    <row r="84" spans="1:15" ht="15.5" x14ac:dyDescent="0.35">
      <c r="A84" s="2" t="s">
        <v>4302</v>
      </c>
      <c r="B84" s="166"/>
      <c r="C84" s="166"/>
      <c r="D84" s="166"/>
      <c r="E84" s="166"/>
      <c r="F84" s="166"/>
      <c r="G84" s="166"/>
      <c r="H84" s="166"/>
      <c r="I84" s="166"/>
      <c r="J84" s="166"/>
      <c r="K84" s="166"/>
      <c r="L84" s="166"/>
      <c r="M84" s="166"/>
      <c r="N84" s="166"/>
      <c r="O84" s="166"/>
    </row>
    <row r="85" spans="1:15" ht="15.5" x14ac:dyDescent="0.3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3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3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3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3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3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3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3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3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3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3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3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3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3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3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3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3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3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3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3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3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3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3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3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3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35">
      <c r="A111" s="38" t="s">
        <v>4415</v>
      </c>
      <c r="B111" s="35"/>
      <c r="C111" s="35"/>
      <c r="D111" s="35"/>
      <c r="E111" s="35"/>
      <c r="F111" s="35"/>
      <c r="G111" s="35"/>
      <c r="H111" s="35"/>
      <c r="I111" s="35"/>
      <c r="J111" s="35"/>
      <c r="K111" s="35"/>
      <c r="L111" s="35"/>
      <c r="M111" s="35"/>
      <c r="N111" s="35"/>
      <c r="O111" s="35"/>
    </row>
    <row r="112" spans="1:15" ht="15.5" x14ac:dyDescent="0.35">
      <c r="A112" s="2" t="s">
        <v>4327</v>
      </c>
      <c r="B112" s="166"/>
      <c r="C112" s="166"/>
      <c r="D112" s="166"/>
      <c r="E112" s="166"/>
      <c r="F112" s="166"/>
      <c r="G112" s="166"/>
      <c r="H112" s="166"/>
      <c r="I112" s="166"/>
      <c r="J112" s="166"/>
      <c r="K112" s="166"/>
      <c r="L112" s="166"/>
      <c r="M112" s="166"/>
      <c r="N112" s="166"/>
      <c r="O112" s="166"/>
    </row>
    <row r="113" spans="1:15" ht="15.5" x14ac:dyDescent="0.3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3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3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3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3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3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3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3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3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3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3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3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3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3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3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3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3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3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3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3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3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3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3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3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3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5" x14ac:dyDescent="0.35">
      <c r="A138" s="124"/>
      <c r="B138" s="124"/>
      <c r="C138" s="124"/>
      <c r="D138" s="124"/>
      <c r="E138" s="124"/>
      <c r="F138" s="124"/>
      <c r="G138" s="124"/>
      <c r="H138" s="124"/>
      <c r="I138" s="124"/>
      <c r="J138" s="124"/>
      <c r="K138" s="124"/>
      <c r="L138" s="124"/>
      <c r="M138" s="124"/>
      <c r="N138" s="124"/>
      <c r="O138" s="124"/>
    </row>
    <row r="139" spans="1:15" ht="15.5" x14ac:dyDescent="0.35">
      <c r="A139" s="2" t="s">
        <v>4302</v>
      </c>
      <c r="B139" s="166"/>
      <c r="C139" s="166"/>
      <c r="D139" s="166"/>
      <c r="E139" s="166"/>
      <c r="F139" s="166"/>
      <c r="G139" s="166"/>
      <c r="H139" s="166"/>
      <c r="I139" s="166"/>
      <c r="J139" s="166"/>
      <c r="K139" s="166"/>
      <c r="L139" s="166"/>
      <c r="M139" s="166"/>
      <c r="N139" s="166"/>
      <c r="O139" s="166"/>
    </row>
    <row r="140" spans="1:15" ht="15.5" x14ac:dyDescent="0.3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3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3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3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3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3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3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3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3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3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3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3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3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3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3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3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3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3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3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3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3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3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3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3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3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35">
      <c r="A166" s="163" t="s">
        <v>4414</v>
      </c>
      <c r="B166" s="162"/>
      <c r="C166" s="126"/>
      <c r="D166" s="126" t="s">
        <v>4413</v>
      </c>
      <c r="E166" s="126"/>
      <c r="F166" s="126"/>
      <c r="G166" s="126"/>
      <c r="H166" s="126"/>
      <c r="I166" s="126"/>
      <c r="J166" s="126"/>
      <c r="K166" s="126"/>
      <c r="L166" s="126"/>
      <c r="M166" s="126"/>
      <c r="N166" s="126"/>
      <c r="O166" s="126"/>
      <c r="P166" s="126"/>
    </row>
    <row r="167" spans="1:16" x14ac:dyDescent="0.3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3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3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3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35">
      <c r="A171" s="126"/>
      <c r="B171" s="126"/>
      <c r="C171" s="126"/>
      <c r="D171" s="126"/>
      <c r="E171" s="126"/>
      <c r="F171" s="126"/>
      <c r="G171" s="126"/>
      <c r="H171" s="126"/>
      <c r="I171" s="126"/>
      <c r="J171" s="126"/>
      <c r="K171" s="126"/>
      <c r="L171" s="126"/>
      <c r="M171" s="126"/>
      <c r="N171" s="126"/>
      <c r="O171" s="126"/>
      <c r="P171" s="126"/>
    </row>
    <row r="172" spans="1:16" x14ac:dyDescent="0.35">
      <c r="A172" s="161" t="s">
        <v>4408</v>
      </c>
      <c r="G172" s="126"/>
      <c r="H172" s="126"/>
      <c r="I172" s="126"/>
      <c r="J172" s="126"/>
      <c r="K172" s="126"/>
      <c r="L172" s="126"/>
      <c r="M172" s="126"/>
      <c r="N172" s="126"/>
      <c r="O172" s="126"/>
      <c r="P172" s="126"/>
    </row>
    <row r="173" spans="1:16" x14ac:dyDescent="0.3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3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3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3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3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3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3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3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3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3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3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3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3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3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3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3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3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3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3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3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3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3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3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3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3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35">
      <c r="A198" s="126"/>
      <c r="B198" s="126"/>
      <c r="C198" s="126"/>
      <c r="D198" s="126"/>
      <c r="E198" s="126"/>
      <c r="F198" s="126"/>
      <c r="G198" s="126"/>
      <c r="H198" s="126"/>
      <c r="I198" s="126"/>
      <c r="J198" s="126"/>
      <c r="K198" s="126"/>
      <c r="L198" s="126"/>
      <c r="M198" s="126"/>
      <c r="N198" s="126"/>
      <c r="O198" s="126"/>
      <c r="P198" s="126"/>
    </row>
    <row r="199" spans="1:16" x14ac:dyDescent="0.35">
      <c r="A199" s="126"/>
      <c r="B199" s="126"/>
      <c r="C199" s="126"/>
      <c r="D199" s="126"/>
      <c r="E199" s="126"/>
      <c r="F199" s="126"/>
      <c r="G199" s="126"/>
      <c r="H199" s="126"/>
      <c r="I199" s="126"/>
      <c r="J199" s="126"/>
      <c r="K199" s="126"/>
      <c r="L199" s="126"/>
      <c r="M199" s="126"/>
      <c r="N199" s="126"/>
      <c r="O199" s="126"/>
      <c r="P199" s="126"/>
    </row>
    <row r="200" spans="1:16" x14ac:dyDescent="0.3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3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3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3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3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3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3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3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3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3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3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3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3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3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3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3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3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3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3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3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3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3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3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3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3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35">
      <c r="A225" s="126"/>
      <c r="B225" s="126"/>
      <c r="C225" s="126"/>
      <c r="D225" s="126"/>
      <c r="E225" s="126"/>
      <c r="F225" s="126"/>
      <c r="G225" s="126"/>
      <c r="H225" s="126"/>
      <c r="I225" s="126"/>
      <c r="J225" s="126"/>
      <c r="K225" s="126"/>
      <c r="L225" s="126"/>
      <c r="M225" s="126"/>
      <c r="N225" s="126"/>
      <c r="O225" s="126"/>
      <c r="P225" s="126"/>
    </row>
    <row r="226" spans="1:18" x14ac:dyDescent="0.35">
      <c r="A226" s="158" t="s">
        <v>4405</v>
      </c>
      <c r="B226" s="126"/>
      <c r="C226" s="126"/>
      <c r="D226" s="126"/>
      <c r="E226" s="126"/>
      <c r="F226" s="126"/>
      <c r="G226" s="126"/>
      <c r="H226" s="126"/>
      <c r="I226" s="126"/>
      <c r="J226" s="126"/>
      <c r="K226" s="126"/>
      <c r="L226" s="126"/>
      <c r="M226" s="126"/>
      <c r="N226" s="126"/>
      <c r="O226" s="126"/>
      <c r="P226" s="126"/>
    </row>
    <row r="227" spans="1:18" x14ac:dyDescent="0.35">
      <c r="A227" s="157" t="s">
        <v>4404</v>
      </c>
      <c r="B227" s="156"/>
      <c r="C227" s="156"/>
      <c r="D227" s="156"/>
      <c r="E227" s="156"/>
      <c r="F227" s="156"/>
      <c r="G227" s="156"/>
      <c r="H227" s="156"/>
      <c r="I227" s="156"/>
      <c r="J227" s="156"/>
      <c r="K227" s="156"/>
      <c r="L227" s="156"/>
      <c r="M227" s="156"/>
      <c r="N227" s="156"/>
      <c r="O227" s="156"/>
      <c r="P227" s="156"/>
    </row>
    <row r="228" spans="1:18" x14ac:dyDescent="0.3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3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3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3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3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3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3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3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3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3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3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3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3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3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3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3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3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3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3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3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3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3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3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3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3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35">
      <c r="A254" s="158" t="s">
        <v>4402</v>
      </c>
      <c r="B254" s="126"/>
      <c r="C254" s="126"/>
      <c r="D254" s="126"/>
      <c r="E254" s="126"/>
      <c r="F254" s="126"/>
      <c r="G254" s="126"/>
      <c r="H254" s="126"/>
      <c r="I254" s="126"/>
      <c r="J254" s="126"/>
      <c r="K254" s="126"/>
      <c r="L254" s="126"/>
      <c r="M254" s="126"/>
      <c r="N254" s="126"/>
      <c r="O254" s="126"/>
      <c r="P254" s="126"/>
    </row>
    <row r="255" spans="1:18" x14ac:dyDescent="0.35">
      <c r="A255" s="157" t="s">
        <v>4401</v>
      </c>
      <c r="B255" s="156"/>
      <c r="C255" s="156"/>
      <c r="D255" s="156"/>
      <c r="E255" s="156"/>
      <c r="F255" s="156"/>
      <c r="G255" s="156"/>
      <c r="H255" s="156"/>
      <c r="I255" s="156"/>
      <c r="J255" s="156"/>
      <c r="K255" s="156"/>
      <c r="L255" s="156"/>
      <c r="M255" s="156"/>
      <c r="N255" s="156"/>
      <c r="O255" s="156"/>
      <c r="P255" s="156"/>
    </row>
    <row r="256" spans="1:18" x14ac:dyDescent="0.3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3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3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3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3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3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3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3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3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3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3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3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3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3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3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3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3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3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3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3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3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3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3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3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3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35">
      <c r="A282" s="38" t="s">
        <v>4454</v>
      </c>
      <c r="B282" s="35"/>
      <c r="C282" s="35"/>
      <c r="D282" s="35"/>
      <c r="E282" s="35"/>
      <c r="F282" s="35"/>
      <c r="G282" s="35"/>
      <c r="H282" s="35"/>
      <c r="I282" s="35"/>
      <c r="J282" s="35"/>
      <c r="K282" s="35"/>
      <c r="L282" s="35"/>
      <c r="M282" s="35"/>
      <c r="N282" s="35"/>
      <c r="O282" s="35"/>
      <c r="P282" s="35"/>
      <c r="Q282" s="35"/>
    </row>
    <row r="283" spans="1:18" x14ac:dyDescent="0.3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3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3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35">
      <c r="A287" s="38" t="s">
        <v>4455</v>
      </c>
      <c r="B287" s="35"/>
      <c r="C287" s="35"/>
      <c r="D287" s="35"/>
      <c r="E287" s="35"/>
      <c r="F287" s="35"/>
      <c r="G287" s="35"/>
      <c r="H287" s="35"/>
      <c r="I287" s="35"/>
      <c r="J287" s="35"/>
      <c r="K287" s="35"/>
      <c r="L287" s="35"/>
      <c r="M287" s="35"/>
      <c r="N287" s="35"/>
      <c r="O287" s="35"/>
      <c r="P287" s="35"/>
      <c r="Q287" s="35"/>
    </row>
    <row r="288" spans="1:18" x14ac:dyDescent="0.3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3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3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4.5" x14ac:dyDescent="0.35"/>
  <cols>
    <col min="1" max="1" width="61.26953125" bestFit="1" customWidth="1"/>
    <col min="2" max="2" width="17.7265625" bestFit="1" customWidth="1"/>
    <col min="5" max="5" width="9.26953125" bestFit="1" customWidth="1"/>
    <col min="6" max="18" width="14.7265625" bestFit="1" customWidth="1"/>
    <col min="19" max="19" width="11.26953125" bestFit="1" customWidth="1"/>
    <col min="20" max="33" width="10.54296875" bestFit="1" customWidth="1"/>
  </cols>
  <sheetData>
    <row r="1" spans="1:32" x14ac:dyDescent="0.3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3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3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3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3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3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3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3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3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3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3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3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3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3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3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3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3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3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3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3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3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3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3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3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3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3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3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3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3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3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3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3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3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3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3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5" x14ac:dyDescent="0.3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5" x14ac:dyDescent="0.3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5" x14ac:dyDescent="0.3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5" x14ac:dyDescent="0.3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5" x14ac:dyDescent="0.3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5" x14ac:dyDescent="0.3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5" x14ac:dyDescent="0.3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5" x14ac:dyDescent="0.3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5" x14ac:dyDescent="0.3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5" x14ac:dyDescent="0.3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5" x14ac:dyDescent="0.3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5" x14ac:dyDescent="0.3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5" x14ac:dyDescent="0.3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5" x14ac:dyDescent="0.3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5" x14ac:dyDescent="0.3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5" x14ac:dyDescent="0.3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5" x14ac:dyDescent="0.3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5" x14ac:dyDescent="0.3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5" x14ac:dyDescent="0.3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5" x14ac:dyDescent="0.3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5" x14ac:dyDescent="0.3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5" x14ac:dyDescent="0.3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5" x14ac:dyDescent="0.3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5" x14ac:dyDescent="0.3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5" x14ac:dyDescent="0.3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5" x14ac:dyDescent="0.3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5" x14ac:dyDescent="0.3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35">
      <c r="A67" s="128"/>
    </row>
    <row r="68" spans="1:33" ht="15.5" x14ac:dyDescent="0.3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3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3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3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5" x14ac:dyDescent="0.3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3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3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3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35">
      <c r="A78" s="1" t="s">
        <v>4425</v>
      </c>
    </row>
    <row r="80" spans="1:33" x14ac:dyDescent="0.35">
      <c r="A80" t="s">
        <v>4426</v>
      </c>
      <c r="B80">
        <v>173.7</v>
      </c>
    </row>
    <row r="81" spans="1:2" x14ac:dyDescent="0.35">
      <c r="A81" t="s">
        <v>4427</v>
      </c>
      <c r="B81">
        <v>109.3</v>
      </c>
    </row>
    <row r="82" spans="1:2" x14ac:dyDescent="0.35">
      <c r="A82" t="s">
        <v>4428</v>
      </c>
      <c r="B82">
        <f>B80*B81</f>
        <v>18985.41</v>
      </c>
    </row>
    <row r="83" spans="1:2" x14ac:dyDescent="0.35">
      <c r="A83" t="s">
        <v>4429</v>
      </c>
      <c r="B83">
        <f>'CARB ACT ISOR'!B58-'ICCT MDV HDV Calcs'!B82</f>
        <v>43267.095137639524</v>
      </c>
    </row>
    <row r="84" spans="1:2" x14ac:dyDescent="0.3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4.5" x14ac:dyDescent="0.35"/>
  <cols>
    <col min="1" max="1" width="26.54296875" customWidth="1"/>
  </cols>
  <sheetData>
    <row r="1" spans="1:14" x14ac:dyDescent="0.35">
      <c r="A1" s="1" t="s">
        <v>4465</v>
      </c>
    </row>
    <row r="2" spans="1:14" x14ac:dyDescent="0.35">
      <c r="B2">
        <v>2023</v>
      </c>
      <c r="C2">
        <v>2024</v>
      </c>
      <c r="D2">
        <v>2025</v>
      </c>
      <c r="E2">
        <v>2026</v>
      </c>
      <c r="F2">
        <v>2027</v>
      </c>
      <c r="G2">
        <v>2028</v>
      </c>
      <c r="H2">
        <v>2029</v>
      </c>
      <c r="I2">
        <v>2030</v>
      </c>
      <c r="J2">
        <v>2031</v>
      </c>
      <c r="K2">
        <v>2032</v>
      </c>
      <c r="L2">
        <v>2033</v>
      </c>
      <c r="M2">
        <v>2034</v>
      </c>
      <c r="N2">
        <v>2035</v>
      </c>
    </row>
    <row r="3" spans="1:14" x14ac:dyDescent="0.35">
      <c r="A3" t="s">
        <v>4460</v>
      </c>
      <c r="B3">
        <v>86</v>
      </c>
      <c r="C3">
        <v>87</v>
      </c>
      <c r="D3">
        <v>87</v>
      </c>
      <c r="E3">
        <v>88</v>
      </c>
      <c r="F3">
        <v>88</v>
      </c>
      <c r="G3">
        <v>88</v>
      </c>
      <c r="H3">
        <v>88</v>
      </c>
      <c r="I3">
        <v>88</v>
      </c>
      <c r="J3">
        <v>88</v>
      </c>
      <c r="K3">
        <v>88</v>
      </c>
      <c r="L3">
        <v>89</v>
      </c>
      <c r="M3">
        <v>89</v>
      </c>
      <c r="N3">
        <v>89</v>
      </c>
    </row>
    <row r="4" spans="1:14" x14ac:dyDescent="0.35">
      <c r="A4" t="s">
        <v>4461</v>
      </c>
      <c r="B4">
        <v>112</v>
      </c>
      <c r="C4">
        <v>112</v>
      </c>
      <c r="D4">
        <v>112</v>
      </c>
      <c r="E4">
        <v>113</v>
      </c>
      <c r="F4">
        <v>113</v>
      </c>
      <c r="G4">
        <v>113</v>
      </c>
      <c r="H4">
        <v>114</v>
      </c>
      <c r="I4">
        <v>114</v>
      </c>
      <c r="J4">
        <v>115</v>
      </c>
      <c r="K4">
        <v>115</v>
      </c>
      <c r="L4">
        <v>116</v>
      </c>
      <c r="M4">
        <v>116</v>
      </c>
      <c r="N4">
        <v>117</v>
      </c>
    </row>
    <row r="5" spans="1:14" x14ac:dyDescent="0.35">
      <c r="A5" t="s">
        <v>4462</v>
      </c>
      <c r="B5">
        <v>159</v>
      </c>
      <c r="C5">
        <v>160</v>
      </c>
      <c r="D5">
        <v>161</v>
      </c>
      <c r="E5">
        <v>161</v>
      </c>
      <c r="F5">
        <v>162</v>
      </c>
      <c r="G5">
        <v>162</v>
      </c>
      <c r="H5">
        <v>162</v>
      </c>
      <c r="I5">
        <v>162</v>
      </c>
      <c r="J5">
        <v>162</v>
      </c>
      <c r="K5">
        <v>162</v>
      </c>
      <c r="L5">
        <v>162</v>
      </c>
      <c r="M5">
        <v>162</v>
      </c>
      <c r="N5">
        <v>162</v>
      </c>
    </row>
    <row r="6" spans="1:14" x14ac:dyDescent="0.35">
      <c r="A6" t="s">
        <v>4463</v>
      </c>
      <c r="B6">
        <v>151</v>
      </c>
      <c r="C6">
        <v>151</v>
      </c>
      <c r="D6">
        <v>151</v>
      </c>
      <c r="E6">
        <v>151</v>
      </c>
      <c r="F6">
        <v>151</v>
      </c>
      <c r="G6">
        <v>152</v>
      </c>
      <c r="H6">
        <v>152</v>
      </c>
      <c r="I6">
        <v>153</v>
      </c>
      <c r="J6">
        <v>154</v>
      </c>
      <c r="K6">
        <v>155</v>
      </c>
      <c r="L6">
        <v>155</v>
      </c>
      <c r="M6">
        <v>156</v>
      </c>
      <c r="N6">
        <v>157</v>
      </c>
    </row>
    <row r="7" spans="1:14" x14ac:dyDescent="0.35">
      <c r="A7" t="s">
        <v>4464</v>
      </c>
      <c r="B7">
        <v>169</v>
      </c>
      <c r="C7">
        <v>170</v>
      </c>
      <c r="D7">
        <v>171</v>
      </c>
      <c r="E7">
        <v>172</v>
      </c>
      <c r="F7">
        <v>172</v>
      </c>
      <c r="G7">
        <v>173</v>
      </c>
      <c r="H7">
        <v>174</v>
      </c>
      <c r="I7">
        <v>175</v>
      </c>
      <c r="J7">
        <v>175</v>
      </c>
      <c r="K7">
        <v>176</v>
      </c>
      <c r="L7">
        <v>177</v>
      </c>
      <c r="M7">
        <v>178</v>
      </c>
      <c r="N7">
        <v>178</v>
      </c>
    </row>
    <row r="8" spans="1:14" x14ac:dyDescent="0.35">
      <c r="A8" t="s">
        <v>4337</v>
      </c>
      <c r="B8">
        <v>302</v>
      </c>
      <c r="C8">
        <v>303</v>
      </c>
      <c r="D8">
        <v>303</v>
      </c>
      <c r="E8">
        <v>304</v>
      </c>
      <c r="F8">
        <v>304</v>
      </c>
      <c r="G8">
        <v>304</v>
      </c>
      <c r="H8">
        <v>304</v>
      </c>
      <c r="I8">
        <v>304</v>
      </c>
      <c r="J8">
        <v>304</v>
      </c>
      <c r="K8">
        <v>304</v>
      </c>
      <c r="L8">
        <v>304</v>
      </c>
      <c r="M8">
        <v>304</v>
      </c>
      <c r="N8">
        <v>304</v>
      </c>
    </row>
    <row r="9" spans="1:14" x14ac:dyDescent="0.35">
      <c r="A9" t="s">
        <v>4456</v>
      </c>
      <c r="B9">
        <v>77</v>
      </c>
      <c r="C9">
        <v>78</v>
      </c>
      <c r="D9">
        <v>78</v>
      </c>
      <c r="E9">
        <v>79</v>
      </c>
      <c r="F9">
        <v>79</v>
      </c>
      <c r="G9">
        <v>79</v>
      </c>
      <c r="H9">
        <v>79</v>
      </c>
      <c r="I9">
        <v>79</v>
      </c>
      <c r="J9">
        <v>79</v>
      </c>
      <c r="K9">
        <v>79</v>
      </c>
      <c r="L9">
        <v>79</v>
      </c>
      <c r="M9">
        <v>79</v>
      </c>
      <c r="N9">
        <v>79</v>
      </c>
    </row>
    <row r="10" spans="1:14" x14ac:dyDescent="0.35">
      <c r="A10" t="s">
        <v>4457</v>
      </c>
      <c r="B10">
        <v>331</v>
      </c>
      <c r="C10">
        <v>342</v>
      </c>
      <c r="D10">
        <v>354</v>
      </c>
      <c r="E10">
        <v>365</v>
      </c>
      <c r="F10">
        <v>376</v>
      </c>
      <c r="G10">
        <v>376</v>
      </c>
      <c r="H10">
        <v>376</v>
      </c>
      <c r="I10">
        <v>376</v>
      </c>
      <c r="J10">
        <v>376</v>
      </c>
      <c r="K10">
        <v>376</v>
      </c>
      <c r="L10">
        <v>376</v>
      </c>
      <c r="M10">
        <v>376</v>
      </c>
      <c r="N10">
        <v>376</v>
      </c>
    </row>
    <row r="11" spans="1:14" x14ac:dyDescent="0.35">
      <c r="A11" t="s">
        <v>4458</v>
      </c>
      <c r="B11">
        <v>128</v>
      </c>
      <c r="C11">
        <v>128</v>
      </c>
      <c r="D11">
        <v>128</v>
      </c>
      <c r="E11">
        <v>128</v>
      </c>
      <c r="F11">
        <v>128</v>
      </c>
      <c r="G11">
        <v>128</v>
      </c>
      <c r="H11">
        <v>128</v>
      </c>
      <c r="I11">
        <v>128</v>
      </c>
      <c r="J11">
        <v>128</v>
      </c>
      <c r="K11">
        <v>128</v>
      </c>
      <c r="L11">
        <v>128</v>
      </c>
      <c r="M11">
        <v>128</v>
      </c>
      <c r="N11">
        <v>128</v>
      </c>
    </row>
    <row r="12" spans="1:14" x14ac:dyDescent="0.35">
      <c r="A12" t="s">
        <v>4459</v>
      </c>
      <c r="B12">
        <v>630</v>
      </c>
      <c r="C12">
        <v>634</v>
      </c>
      <c r="D12">
        <v>634</v>
      </c>
      <c r="E12">
        <v>634</v>
      </c>
      <c r="F12">
        <v>638</v>
      </c>
      <c r="G12">
        <v>638</v>
      </c>
      <c r="H12">
        <v>638</v>
      </c>
      <c r="I12">
        <v>638</v>
      </c>
      <c r="J12">
        <v>637</v>
      </c>
      <c r="K12">
        <v>637</v>
      </c>
      <c r="L12">
        <v>637</v>
      </c>
      <c r="M12">
        <v>637</v>
      </c>
      <c r="N12">
        <v>637</v>
      </c>
    </row>
    <row r="14" spans="1:14" x14ac:dyDescent="0.35">
      <c r="A14" s="1" t="s">
        <v>4466</v>
      </c>
    </row>
    <row r="15" spans="1:14" x14ac:dyDescent="0.35">
      <c r="B15">
        <v>2023</v>
      </c>
      <c r="C15">
        <v>2024</v>
      </c>
      <c r="D15">
        <v>2025</v>
      </c>
      <c r="E15">
        <v>2026</v>
      </c>
      <c r="F15">
        <v>2027</v>
      </c>
      <c r="G15">
        <v>2028</v>
      </c>
      <c r="H15">
        <v>2029</v>
      </c>
      <c r="I15">
        <v>2030</v>
      </c>
      <c r="J15">
        <v>2031</v>
      </c>
      <c r="K15">
        <v>2032</v>
      </c>
      <c r="L15">
        <v>2033</v>
      </c>
      <c r="M15">
        <v>2034</v>
      </c>
      <c r="N15">
        <v>2035</v>
      </c>
    </row>
    <row r="16" spans="1:14" x14ac:dyDescent="0.35">
      <c r="A16" t="s">
        <v>4460</v>
      </c>
      <c r="B16">
        <v>324</v>
      </c>
      <c r="C16">
        <v>298</v>
      </c>
      <c r="D16">
        <v>273</v>
      </c>
      <c r="E16">
        <v>249</v>
      </c>
      <c r="F16">
        <v>225</v>
      </c>
      <c r="G16">
        <v>201</v>
      </c>
      <c r="H16">
        <v>178</v>
      </c>
      <c r="I16">
        <v>156</v>
      </c>
      <c r="J16">
        <v>153</v>
      </c>
      <c r="K16">
        <v>151</v>
      </c>
      <c r="L16">
        <v>148</v>
      </c>
      <c r="M16">
        <v>146</v>
      </c>
      <c r="N16">
        <v>143</v>
      </c>
    </row>
    <row r="17" spans="1:14" x14ac:dyDescent="0.35">
      <c r="A17" t="s">
        <v>4461</v>
      </c>
      <c r="B17">
        <v>378</v>
      </c>
      <c r="C17">
        <v>348</v>
      </c>
      <c r="D17">
        <v>319</v>
      </c>
      <c r="E17">
        <v>291</v>
      </c>
      <c r="F17">
        <v>263</v>
      </c>
      <c r="G17">
        <v>236</v>
      </c>
      <c r="H17">
        <v>209</v>
      </c>
      <c r="I17">
        <v>184</v>
      </c>
      <c r="J17">
        <v>181</v>
      </c>
      <c r="K17">
        <v>178</v>
      </c>
      <c r="L17">
        <v>174</v>
      </c>
      <c r="M17">
        <v>171</v>
      </c>
      <c r="N17">
        <v>168</v>
      </c>
    </row>
    <row r="18" spans="1:14" x14ac:dyDescent="0.35">
      <c r="A18" t="s">
        <v>4462</v>
      </c>
      <c r="B18">
        <v>439</v>
      </c>
      <c r="C18">
        <v>407</v>
      </c>
      <c r="D18">
        <v>375</v>
      </c>
      <c r="E18">
        <v>345</v>
      </c>
      <c r="F18">
        <v>315</v>
      </c>
      <c r="G18">
        <v>286</v>
      </c>
      <c r="H18">
        <v>258</v>
      </c>
      <c r="I18">
        <v>230</v>
      </c>
      <c r="J18">
        <v>227</v>
      </c>
      <c r="K18">
        <v>223</v>
      </c>
      <c r="L18">
        <v>220</v>
      </c>
      <c r="M18">
        <v>217</v>
      </c>
      <c r="N18">
        <v>214</v>
      </c>
    </row>
    <row r="19" spans="1:14" x14ac:dyDescent="0.35">
      <c r="A19" t="s">
        <v>4463</v>
      </c>
      <c r="B19">
        <v>452</v>
      </c>
      <c r="C19">
        <v>418</v>
      </c>
      <c r="D19">
        <v>385</v>
      </c>
      <c r="E19">
        <v>352</v>
      </c>
      <c r="F19">
        <v>321</v>
      </c>
      <c r="G19">
        <v>290</v>
      </c>
      <c r="H19">
        <v>260</v>
      </c>
      <c r="I19">
        <v>231</v>
      </c>
      <c r="J19">
        <v>227</v>
      </c>
      <c r="K19">
        <v>224</v>
      </c>
      <c r="L19">
        <v>220</v>
      </c>
      <c r="M19">
        <v>216</v>
      </c>
      <c r="N19">
        <v>213</v>
      </c>
    </row>
    <row r="20" spans="1:14" x14ac:dyDescent="0.35">
      <c r="A20" t="s">
        <v>4464</v>
      </c>
      <c r="B20">
        <v>507</v>
      </c>
      <c r="C20">
        <v>468</v>
      </c>
      <c r="D20">
        <v>430</v>
      </c>
      <c r="E20">
        <v>393</v>
      </c>
      <c r="F20">
        <v>358</v>
      </c>
      <c r="G20">
        <v>323</v>
      </c>
      <c r="H20">
        <v>290</v>
      </c>
      <c r="I20">
        <v>258</v>
      </c>
      <c r="J20">
        <v>254</v>
      </c>
      <c r="K20">
        <v>249</v>
      </c>
      <c r="L20">
        <v>245</v>
      </c>
      <c r="M20">
        <v>241</v>
      </c>
      <c r="N20">
        <v>237</v>
      </c>
    </row>
    <row r="21" spans="1:14" x14ac:dyDescent="0.35">
      <c r="A21" t="s">
        <v>4337</v>
      </c>
      <c r="B21">
        <v>537</v>
      </c>
      <c r="C21">
        <v>502</v>
      </c>
      <c r="D21">
        <v>468</v>
      </c>
      <c r="E21">
        <v>435</v>
      </c>
      <c r="F21">
        <v>403</v>
      </c>
      <c r="G21">
        <v>372</v>
      </c>
      <c r="H21">
        <v>341</v>
      </c>
      <c r="I21">
        <v>311</v>
      </c>
      <c r="J21">
        <v>308</v>
      </c>
      <c r="K21">
        <v>304</v>
      </c>
      <c r="L21">
        <v>300</v>
      </c>
      <c r="M21">
        <v>297</v>
      </c>
      <c r="N21">
        <v>293</v>
      </c>
    </row>
    <row r="22" spans="1:14" x14ac:dyDescent="0.35">
      <c r="A22" t="s">
        <v>4456</v>
      </c>
      <c r="B22">
        <v>190</v>
      </c>
      <c r="C22">
        <v>179</v>
      </c>
      <c r="D22">
        <v>169</v>
      </c>
      <c r="E22">
        <v>159</v>
      </c>
      <c r="F22">
        <v>149</v>
      </c>
      <c r="G22">
        <v>139</v>
      </c>
      <c r="H22">
        <v>130</v>
      </c>
      <c r="I22">
        <v>120</v>
      </c>
      <c r="J22">
        <v>111</v>
      </c>
      <c r="K22">
        <v>110</v>
      </c>
      <c r="L22">
        <v>109</v>
      </c>
      <c r="M22">
        <v>108</v>
      </c>
      <c r="N22">
        <v>107</v>
      </c>
    </row>
    <row r="23" spans="1:14" x14ac:dyDescent="0.35">
      <c r="A23" t="s">
        <v>4457</v>
      </c>
      <c r="B23">
        <v>566</v>
      </c>
      <c r="C23">
        <v>540</v>
      </c>
      <c r="D23">
        <v>515</v>
      </c>
      <c r="E23">
        <v>490</v>
      </c>
      <c r="F23">
        <v>466</v>
      </c>
      <c r="G23">
        <v>443</v>
      </c>
      <c r="H23">
        <v>420</v>
      </c>
      <c r="I23">
        <v>398</v>
      </c>
      <c r="J23">
        <v>376</v>
      </c>
      <c r="K23">
        <v>373</v>
      </c>
      <c r="L23">
        <v>370</v>
      </c>
      <c r="M23">
        <v>367</v>
      </c>
      <c r="N23">
        <v>365</v>
      </c>
    </row>
    <row r="24" spans="1:14" x14ac:dyDescent="0.35">
      <c r="A24" t="s">
        <v>4458</v>
      </c>
      <c r="B24">
        <v>308</v>
      </c>
      <c r="C24">
        <v>290</v>
      </c>
      <c r="D24">
        <v>273</v>
      </c>
      <c r="E24">
        <v>256</v>
      </c>
      <c r="F24">
        <v>240</v>
      </c>
      <c r="G24">
        <v>224</v>
      </c>
      <c r="H24">
        <v>208</v>
      </c>
      <c r="I24">
        <v>193</v>
      </c>
      <c r="J24">
        <v>178</v>
      </c>
      <c r="K24">
        <v>176</v>
      </c>
      <c r="L24">
        <v>174</v>
      </c>
      <c r="M24">
        <v>173</v>
      </c>
      <c r="N24">
        <v>171</v>
      </c>
    </row>
    <row r="25" spans="1:14" x14ac:dyDescent="0.35">
      <c r="A25" t="s">
        <v>4459</v>
      </c>
      <c r="B25">
        <v>954</v>
      </c>
      <c r="C25">
        <v>917</v>
      </c>
      <c r="D25">
        <v>880</v>
      </c>
      <c r="E25">
        <v>845</v>
      </c>
      <c r="F25">
        <v>810</v>
      </c>
      <c r="G25">
        <v>777</v>
      </c>
      <c r="H25">
        <v>743</v>
      </c>
      <c r="I25">
        <v>711</v>
      </c>
      <c r="J25">
        <v>680</v>
      </c>
      <c r="K25">
        <v>676</v>
      </c>
      <c r="L25">
        <v>671</v>
      </c>
      <c r="M25">
        <v>667</v>
      </c>
      <c r="N25">
        <v>663</v>
      </c>
    </row>
    <row r="27" spans="1:14" x14ac:dyDescent="0.35">
      <c r="A27" s="1" t="s">
        <v>4472</v>
      </c>
    </row>
    <row r="28" spans="1:14" x14ac:dyDescent="0.3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3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3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35">
      <c r="A32" s="1" t="s">
        <v>4473</v>
      </c>
    </row>
    <row r="33" spans="1:14" x14ac:dyDescent="0.3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3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3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35">
      <c r="A37" s="1" t="s">
        <v>4467</v>
      </c>
    </row>
    <row r="38" spans="1:14" ht="29" x14ac:dyDescent="0.35">
      <c r="A38" s="11" t="s">
        <v>4468</v>
      </c>
      <c r="B38" s="23">
        <f>'CARB ACT ISOR'!B8/SUM('CARB ACT ISOR'!B8:D8)</f>
        <v>0.67463384942861671</v>
      </c>
    </row>
    <row r="39" spans="1:14" x14ac:dyDescent="0.35">
      <c r="A39" s="11"/>
      <c r="B39" s="23"/>
    </row>
    <row r="40" spans="1:14" x14ac:dyDescent="0.35">
      <c r="B40">
        <v>2023</v>
      </c>
      <c r="C40">
        <v>2024</v>
      </c>
      <c r="D40">
        <v>2025</v>
      </c>
      <c r="E40">
        <v>2026</v>
      </c>
      <c r="F40">
        <v>2027</v>
      </c>
      <c r="G40">
        <v>2028</v>
      </c>
      <c r="H40">
        <v>2029</v>
      </c>
      <c r="I40">
        <v>2030</v>
      </c>
      <c r="J40">
        <v>2031</v>
      </c>
      <c r="K40">
        <v>2032</v>
      </c>
      <c r="L40">
        <v>2033</v>
      </c>
      <c r="M40">
        <v>2034</v>
      </c>
      <c r="N40">
        <v>2035</v>
      </c>
    </row>
    <row r="41" spans="1:14" x14ac:dyDescent="0.3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3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35">
      <c r="A43" t="s">
        <v>4470</v>
      </c>
    </row>
    <row r="44" spans="1:14" x14ac:dyDescent="0.3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4" bestFit="1" customWidth="1"/>
    <col min="8" max="9" width="19.7265625" bestFit="1" customWidth="1"/>
    <col min="10" max="10" width="17.7265625" bestFit="1" customWidth="1"/>
    <col min="11" max="12" width="255.7265625" bestFit="1" customWidth="1"/>
  </cols>
  <sheetData>
    <row r="1" spans="1:12" s="1" customFormat="1" ht="43.5" x14ac:dyDescent="0.3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35">
      <c r="A2" t="s">
        <v>1148</v>
      </c>
      <c r="B2">
        <v>2020</v>
      </c>
      <c r="C2" t="s">
        <v>1149</v>
      </c>
      <c r="D2" t="s">
        <v>1150</v>
      </c>
      <c r="E2" t="s">
        <v>1151</v>
      </c>
      <c r="F2" t="s">
        <v>264</v>
      </c>
      <c r="G2" s="24">
        <v>43060</v>
      </c>
      <c r="H2">
        <v>93.4</v>
      </c>
      <c r="I2" t="s">
        <v>1152</v>
      </c>
      <c r="J2">
        <v>93.4</v>
      </c>
      <c r="K2" t="s">
        <v>1153</v>
      </c>
      <c r="L2" t="s">
        <v>1154</v>
      </c>
    </row>
    <row r="3" spans="1:12" hidden="1" x14ac:dyDescent="0.35">
      <c r="A3" t="s">
        <v>1148</v>
      </c>
      <c r="B3">
        <v>2025</v>
      </c>
      <c r="C3" t="s">
        <v>1149</v>
      </c>
      <c r="D3" t="s">
        <v>1150</v>
      </c>
      <c r="E3" t="s">
        <v>1151</v>
      </c>
      <c r="F3" t="s">
        <v>264</v>
      </c>
      <c r="G3" s="24">
        <v>37030</v>
      </c>
      <c r="H3">
        <v>117</v>
      </c>
      <c r="I3" t="s">
        <v>1152</v>
      </c>
      <c r="J3">
        <v>117</v>
      </c>
      <c r="K3" t="s">
        <v>1155</v>
      </c>
      <c r="L3" t="s">
        <v>1154</v>
      </c>
    </row>
    <row r="4" spans="1:12" hidden="1" x14ac:dyDescent="0.35">
      <c r="A4" t="s">
        <v>1148</v>
      </c>
      <c r="B4">
        <v>2030</v>
      </c>
      <c r="C4" t="s">
        <v>1149</v>
      </c>
      <c r="D4" t="s">
        <v>1150</v>
      </c>
      <c r="E4" t="s">
        <v>1151</v>
      </c>
      <c r="F4" t="s">
        <v>264</v>
      </c>
      <c r="G4" s="24">
        <v>33980</v>
      </c>
      <c r="H4">
        <v>125</v>
      </c>
      <c r="I4" t="s">
        <v>1152</v>
      </c>
      <c r="J4">
        <v>125</v>
      </c>
      <c r="K4" t="s">
        <v>1156</v>
      </c>
      <c r="L4" t="s">
        <v>1154</v>
      </c>
    </row>
    <row r="5" spans="1:12" hidden="1" x14ac:dyDescent="0.35">
      <c r="A5" t="s">
        <v>1148</v>
      </c>
      <c r="B5">
        <v>2035</v>
      </c>
      <c r="C5" t="s">
        <v>1149</v>
      </c>
      <c r="D5" t="s">
        <v>1150</v>
      </c>
      <c r="E5" t="s">
        <v>1151</v>
      </c>
      <c r="F5" t="s">
        <v>264</v>
      </c>
      <c r="G5" s="24">
        <v>32350</v>
      </c>
      <c r="H5">
        <v>133</v>
      </c>
      <c r="I5" t="s">
        <v>1152</v>
      </c>
      <c r="J5">
        <v>133</v>
      </c>
      <c r="K5" t="s">
        <v>1157</v>
      </c>
      <c r="L5" t="s">
        <v>1154</v>
      </c>
    </row>
    <row r="6" spans="1:12" hidden="1" x14ac:dyDescent="0.35">
      <c r="A6" t="s">
        <v>1148</v>
      </c>
      <c r="B6">
        <v>2040</v>
      </c>
      <c r="C6" t="s">
        <v>1149</v>
      </c>
      <c r="D6" t="s">
        <v>1150</v>
      </c>
      <c r="E6" t="s">
        <v>1151</v>
      </c>
      <c r="F6" t="s">
        <v>264</v>
      </c>
      <c r="G6" s="24">
        <v>31380</v>
      </c>
      <c r="H6">
        <v>138</v>
      </c>
      <c r="I6" t="s">
        <v>1152</v>
      </c>
      <c r="J6">
        <v>138</v>
      </c>
      <c r="K6" t="s">
        <v>1158</v>
      </c>
      <c r="L6" t="s">
        <v>1154</v>
      </c>
    </row>
    <row r="7" spans="1:12" hidden="1" x14ac:dyDescent="0.35">
      <c r="A7" t="s">
        <v>1148</v>
      </c>
      <c r="B7">
        <v>2045</v>
      </c>
      <c r="C7" t="s">
        <v>1149</v>
      </c>
      <c r="D7" t="s">
        <v>1150</v>
      </c>
      <c r="E7" t="s">
        <v>1151</v>
      </c>
      <c r="F7" t="s">
        <v>264</v>
      </c>
      <c r="G7" s="24">
        <v>30420</v>
      </c>
      <c r="H7">
        <v>143</v>
      </c>
      <c r="I7" t="s">
        <v>1152</v>
      </c>
      <c r="J7">
        <v>143</v>
      </c>
      <c r="K7" t="s">
        <v>1158</v>
      </c>
      <c r="L7" t="s">
        <v>1154</v>
      </c>
    </row>
    <row r="8" spans="1:12" hidden="1" x14ac:dyDescent="0.35">
      <c r="A8" t="s">
        <v>1148</v>
      </c>
      <c r="B8">
        <v>2050</v>
      </c>
      <c r="C8" t="s">
        <v>1149</v>
      </c>
      <c r="D8" t="s">
        <v>1150</v>
      </c>
      <c r="E8" t="s">
        <v>1151</v>
      </c>
      <c r="F8" t="s">
        <v>264</v>
      </c>
      <c r="G8" s="24">
        <v>29450</v>
      </c>
      <c r="H8">
        <v>148</v>
      </c>
      <c r="I8" t="s">
        <v>1152</v>
      </c>
      <c r="J8">
        <v>148</v>
      </c>
      <c r="K8" t="s">
        <v>1159</v>
      </c>
      <c r="L8" t="s">
        <v>1154</v>
      </c>
    </row>
    <row r="9" spans="1:12" hidden="1" x14ac:dyDescent="0.35">
      <c r="A9" t="s">
        <v>1160</v>
      </c>
      <c r="B9">
        <v>2020</v>
      </c>
      <c r="C9" t="s">
        <v>1149</v>
      </c>
      <c r="D9" t="s">
        <v>1150</v>
      </c>
      <c r="E9" t="s">
        <v>1151</v>
      </c>
      <c r="F9" t="s">
        <v>264</v>
      </c>
      <c r="G9" s="24">
        <v>43060</v>
      </c>
      <c r="H9">
        <v>93.4</v>
      </c>
      <c r="I9" t="s">
        <v>1152</v>
      </c>
      <c r="J9">
        <v>93.4</v>
      </c>
      <c r="K9" t="s">
        <v>1161</v>
      </c>
      <c r="L9" t="s">
        <v>1162</v>
      </c>
    </row>
    <row r="10" spans="1:12" hidden="1" x14ac:dyDescent="0.35">
      <c r="A10" t="s">
        <v>1160</v>
      </c>
      <c r="B10">
        <v>2025</v>
      </c>
      <c r="C10" t="s">
        <v>1149</v>
      </c>
      <c r="D10" t="s">
        <v>1150</v>
      </c>
      <c r="E10" t="s">
        <v>1151</v>
      </c>
      <c r="F10" t="s">
        <v>264</v>
      </c>
      <c r="G10" s="24">
        <v>43060</v>
      </c>
      <c r="H10">
        <v>93.4</v>
      </c>
      <c r="I10" t="s">
        <v>1152</v>
      </c>
      <c r="J10">
        <v>93.4</v>
      </c>
      <c r="K10" t="s">
        <v>1161</v>
      </c>
      <c r="L10" t="s">
        <v>1162</v>
      </c>
    </row>
    <row r="11" spans="1:12" hidden="1" x14ac:dyDescent="0.35">
      <c r="A11" t="s">
        <v>1160</v>
      </c>
      <c r="B11">
        <v>2030</v>
      </c>
      <c r="C11" t="s">
        <v>1149</v>
      </c>
      <c r="D11" t="s">
        <v>1150</v>
      </c>
      <c r="E11" t="s">
        <v>1151</v>
      </c>
      <c r="F11" t="s">
        <v>264</v>
      </c>
      <c r="G11" s="24">
        <v>43060</v>
      </c>
      <c r="H11">
        <v>93.4</v>
      </c>
      <c r="I11" t="s">
        <v>1152</v>
      </c>
      <c r="J11">
        <v>93.4</v>
      </c>
      <c r="K11" t="s">
        <v>1161</v>
      </c>
      <c r="L11" t="s">
        <v>1162</v>
      </c>
    </row>
    <row r="12" spans="1:12" hidden="1" x14ac:dyDescent="0.35">
      <c r="A12" t="s">
        <v>1160</v>
      </c>
      <c r="B12">
        <v>2035</v>
      </c>
      <c r="C12" t="s">
        <v>1149</v>
      </c>
      <c r="D12" t="s">
        <v>1150</v>
      </c>
      <c r="E12" t="s">
        <v>1151</v>
      </c>
      <c r="F12" t="s">
        <v>264</v>
      </c>
      <c r="G12" s="24">
        <v>43060</v>
      </c>
      <c r="H12">
        <v>93.4</v>
      </c>
      <c r="I12" t="s">
        <v>1152</v>
      </c>
      <c r="J12">
        <v>93.4</v>
      </c>
      <c r="K12" t="s">
        <v>1161</v>
      </c>
      <c r="L12" t="s">
        <v>1162</v>
      </c>
    </row>
    <row r="13" spans="1:12" hidden="1" x14ac:dyDescent="0.35">
      <c r="A13" t="s">
        <v>1160</v>
      </c>
      <c r="B13">
        <v>2040</v>
      </c>
      <c r="C13" t="s">
        <v>1149</v>
      </c>
      <c r="D13" t="s">
        <v>1150</v>
      </c>
      <c r="E13" t="s">
        <v>1151</v>
      </c>
      <c r="F13" t="s">
        <v>264</v>
      </c>
      <c r="G13" s="24">
        <v>43060</v>
      </c>
      <c r="H13">
        <v>93.4</v>
      </c>
      <c r="I13" t="s">
        <v>1152</v>
      </c>
      <c r="J13">
        <v>93.4</v>
      </c>
      <c r="K13" t="s">
        <v>1161</v>
      </c>
      <c r="L13" t="s">
        <v>1162</v>
      </c>
    </row>
    <row r="14" spans="1:12" hidden="1" x14ac:dyDescent="0.35">
      <c r="A14" t="s">
        <v>1160</v>
      </c>
      <c r="B14">
        <v>2045</v>
      </c>
      <c r="C14" t="s">
        <v>1149</v>
      </c>
      <c r="D14" t="s">
        <v>1150</v>
      </c>
      <c r="E14" t="s">
        <v>1151</v>
      </c>
      <c r="F14" t="s">
        <v>264</v>
      </c>
      <c r="G14" s="24">
        <v>43060</v>
      </c>
      <c r="H14">
        <v>93.4</v>
      </c>
      <c r="I14" t="s">
        <v>1152</v>
      </c>
      <c r="J14">
        <v>93.4</v>
      </c>
      <c r="K14" t="s">
        <v>1161</v>
      </c>
      <c r="L14" t="s">
        <v>1162</v>
      </c>
    </row>
    <row r="15" spans="1:12" hidden="1" x14ac:dyDescent="0.35">
      <c r="A15" t="s">
        <v>1160</v>
      </c>
      <c r="B15">
        <v>2050</v>
      </c>
      <c r="C15" t="s">
        <v>1149</v>
      </c>
      <c r="D15" t="s">
        <v>1150</v>
      </c>
      <c r="E15" t="s">
        <v>1151</v>
      </c>
      <c r="F15" t="s">
        <v>264</v>
      </c>
      <c r="G15" s="24">
        <v>43060</v>
      </c>
      <c r="H15">
        <v>93.4</v>
      </c>
      <c r="I15" t="s">
        <v>1152</v>
      </c>
      <c r="J15">
        <v>93.4</v>
      </c>
      <c r="K15" t="s">
        <v>1161</v>
      </c>
      <c r="L15" t="s">
        <v>1162</v>
      </c>
    </row>
    <row r="16" spans="1:12" hidden="1" x14ac:dyDescent="0.35">
      <c r="A16" t="s">
        <v>1163</v>
      </c>
      <c r="B16">
        <v>2020</v>
      </c>
      <c r="C16" t="s">
        <v>1149</v>
      </c>
      <c r="D16" t="s">
        <v>1150</v>
      </c>
      <c r="E16" t="s">
        <v>1151</v>
      </c>
      <c r="F16" t="s">
        <v>264</v>
      </c>
      <c r="G16" s="24">
        <v>43060</v>
      </c>
      <c r="H16">
        <v>93.4</v>
      </c>
      <c r="I16" t="s">
        <v>1152</v>
      </c>
      <c r="J16">
        <v>93.4</v>
      </c>
      <c r="K16" t="s">
        <v>1161</v>
      </c>
      <c r="L16" t="s">
        <v>1154</v>
      </c>
    </row>
    <row r="17" spans="1:12" hidden="1" x14ac:dyDescent="0.35">
      <c r="A17" t="s">
        <v>1163</v>
      </c>
      <c r="B17">
        <v>2025</v>
      </c>
      <c r="C17" t="s">
        <v>1149</v>
      </c>
      <c r="D17" t="s">
        <v>1150</v>
      </c>
      <c r="E17" t="s">
        <v>1151</v>
      </c>
      <c r="F17" t="s">
        <v>264</v>
      </c>
      <c r="G17" s="24">
        <v>39510</v>
      </c>
      <c r="H17">
        <v>104</v>
      </c>
      <c r="I17" t="s">
        <v>1152</v>
      </c>
      <c r="J17">
        <v>104</v>
      </c>
      <c r="K17" t="s">
        <v>1164</v>
      </c>
      <c r="L17" t="s">
        <v>1154</v>
      </c>
    </row>
    <row r="18" spans="1:12" hidden="1" x14ac:dyDescent="0.35">
      <c r="A18" t="s">
        <v>1163</v>
      </c>
      <c r="B18">
        <v>2030</v>
      </c>
      <c r="C18" t="s">
        <v>1149</v>
      </c>
      <c r="D18" t="s">
        <v>1150</v>
      </c>
      <c r="E18" t="s">
        <v>1151</v>
      </c>
      <c r="F18" t="s">
        <v>264</v>
      </c>
      <c r="G18" s="24">
        <v>35800</v>
      </c>
      <c r="H18">
        <v>109</v>
      </c>
      <c r="I18" t="s">
        <v>1152</v>
      </c>
      <c r="J18">
        <v>109</v>
      </c>
      <c r="K18" t="s">
        <v>1165</v>
      </c>
      <c r="L18" t="s">
        <v>1154</v>
      </c>
    </row>
    <row r="19" spans="1:12" hidden="1" x14ac:dyDescent="0.35">
      <c r="A19" t="s">
        <v>1163</v>
      </c>
      <c r="B19">
        <v>2035</v>
      </c>
      <c r="C19" t="s">
        <v>1149</v>
      </c>
      <c r="D19" t="s">
        <v>1150</v>
      </c>
      <c r="E19" t="s">
        <v>1151</v>
      </c>
      <c r="F19" t="s">
        <v>264</v>
      </c>
      <c r="G19" s="24">
        <v>34800</v>
      </c>
      <c r="H19">
        <v>112</v>
      </c>
      <c r="I19" t="s">
        <v>1152</v>
      </c>
      <c r="J19">
        <v>112</v>
      </c>
      <c r="K19" t="s">
        <v>1166</v>
      </c>
      <c r="L19" t="s">
        <v>1154</v>
      </c>
    </row>
    <row r="20" spans="1:12" hidden="1" x14ac:dyDescent="0.35">
      <c r="A20" t="s">
        <v>1163</v>
      </c>
      <c r="B20">
        <v>2040</v>
      </c>
      <c r="C20" t="s">
        <v>1149</v>
      </c>
      <c r="D20" t="s">
        <v>1150</v>
      </c>
      <c r="E20" t="s">
        <v>1151</v>
      </c>
      <c r="F20" t="s">
        <v>264</v>
      </c>
      <c r="G20" s="24">
        <v>33560</v>
      </c>
      <c r="H20">
        <v>117</v>
      </c>
      <c r="I20" t="s">
        <v>1152</v>
      </c>
      <c r="J20">
        <v>117</v>
      </c>
      <c r="K20" t="s">
        <v>1158</v>
      </c>
      <c r="L20" t="s">
        <v>1154</v>
      </c>
    </row>
    <row r="21" spans="1:12" hidden="1" x14ac:dyDescent="0.35">
      <c r="A21" t="s">
        <v>1163</v>
      </c>
      <c r="B21">
        <v>2045</v>
      </c>
      <c r="C21" t="s">
        <v>1149</v>
      </c>
      <c r="D21" t="s">
        <v>1150</v>
      </c>
      <c r="E21" t="s">
        <v>1151</v>
      </c>
      <c r="F21" t="s">
        <v>264</v>
      </c>
      <c r="G21" s="24">
        <v>32310</v>
      </c>
      <c r="H21">
        <v>121</v>
      </c>
      <c r="I21" t="s">
        <v>1152</v>
      </c>
      <c r="J21">
        <v>121</v>
      </c>
      <c r="K21" t="s">
        <v>1158</v>
      </c>
      <c r="L21" t="s">
        <v>1154</v>
      </c>
    </row>
    <row r="22" spans="1:12" hidden="1" x14ac:dyDescent="0.35">
      <c r="A22" t="s">
        <v>1163</v>
      </c>
      <c r="B22">
        <v>2050</v>
      </c>
      <c r="C22" t="s">
        <v>1149</v>
      </c>
      <c r="D22" t="s">
        <v>1150</v>
      </c>
      <c r="E22" t="s">
        <v>1151</v>
      </c>
      <c r="F22" t="s">
        <v>264</v>
      </c>
      <c r="G22" s="24">
        <v>31060</v>
      </c>
      <c r="H22">
        <v>126</v>
      </c>
      <c r="I22" t="s">
        <v>1152</v>
      </c>
      <c r="J22">
        <v>126</v>
      </c>
      <c r="K22" t="s">
        <v>1167</v>
      </c>
      <c r="L22" t="s">
        <v>1154</v>
      </c>
    </row>
    <row r="23" spans="1:12" hidden="1" x14ac:dyDescent="0.35">
      <c r="A23" t="s">
        <v>1148</v>
      </c>
      <c r="B23">
        <v>2020</v>
      </c>
      <c r="C23" t="s">
        <v>1168</v>
      </c>
      <c r="D23" t="s">
        <v>1150</v>
      </c>
      <c r="E23" t="s">
        <v>1151</v>
      </c>
      <c r="F23" t="s">
        <v>264</v>
      </c>
      <c r="G23" s="24">
        <v>55650</v>
      </c>
      <c r="H23">
        <v>86.9</v>
      </c>
      <c r="I23" t="s">
        <v>1152</v>
      </c>
      <c r="J23">
        <v>86.9</v>
      </c>
      <c r="K23" t="s">
        <v>1153</v>
      </c>
      <c r="L23" t="s">
        <v>1154</v>
      </c>
    </row>
    <row r="24" spans="1:12" hidden="1" x14ac:dyDescent="0.35">
      <c r="A24" t="s">
        <v>1148</v>
      </c>
      <c r="B24">
        <v>2025</v>
      </c>
      <c r="C24" t="s">
        <v>1168</v>
      </c>
      <c r="D24" t="s">
        <v>1150</v>
      </c>
      <c r="E24" t="s">
        <v>1151</v>
      </c>
      <c r="F24" t="s">
        <v>264</v>
      </c>
      <c r="G24" s="24">
        <v>44680</v>
      </c>
      <c r="H24">
        <v>110</v>
      </c>
      <c r="I24" t="s">
        <v>1152</v>
      </c>
      <c r="J24">
        <v>110</v>
      </c>
      <c r="K24" t="s">
        <v>1155</v>
      </c>
      <c r="L24" t="s">
        <v>1154</v>
      </c>
    </row>
    <row r="25" spans="1:12" hidden="1" x14ac:dyDescent="0.35">
      <c r="A25" t="s">
        <v>1148</v>
      </c>
      <c r="B25">
        <v>2030</v>
      </c>
      <c r="C25" t="s">
        <v>1168</v>
      </c>
      <c r="D25" t="s">
        <v>1150</v>
      </c>
      <c r="E25" t="s">
        <v>1151</v>
      </c>
      <c r="F25" t="s">
        <v>264</v>
      </c>
      <c r="G25" s="24">
        <v>39050</v>
      </c>
      <c r="H25">
        <v>120</v>
      </c>
      <c r="I25" t="s">
        <v>1152</v>
      </c>
      <c r="J25">
        <v>120</v>
      </c>
      <c r="K25" t="s">
        <v>1156</v>
      </c>
      <c r="L25" t="s">
        <v>1154</v>
      </c>
    </row>
    <row r="26" spans="1:12" hidden="1" x14ac:dyDescent="0.35">
      <c r="A26" t="s">
        <v>1148</v>
      </c>
      <c r="B26">
        <v>2035</v>
      </c>
      <c r="C26" t="s">
        <v>1168</v>
      </c>
      <c r="D26" t="s">
        <v>1150</v>
      </c>
      <c r="E26" t="s">
        <v>1151</v>
      </c>
      <c r="F26" t="s">
        <v>264</v>
      </c>
      <c r="G26" s="24">
        <v>36510</v>
      </c>
      <c r="H26">
        <v>124</v>
      </c>
      <c r="I26" t="s">
        <v>1152</v>
      </c>
      <c r="J26">
        <v>124</v>
      </c>
      <c r="K26" t="s">
        <v>1157</v>
      </c>
      <c r="L26" t="s">
        <v>1154</v>
      </c>
    </row>
    <row r="27" spans="1:12" hidden="1" x14ac:dyDescent="0.35">
      <c r="A27" t="s">
        <v>1148</v>
      </c>
      <c r="B27">
        <v>2040</v>
      </c>
      <c r="C27" t="s">
        <v>1168</v>
      </c>
      <c r="D27" t="s">
        <v>1150</v>
      </c>
      <c r="E27" t="s">
        <v>1151</v>
      </c>
      <c r="F27" t="s">
        <v>264</v>
      </c>
      <c r="G27" s="24">
        <v>35170</v>
      </c>
      <c r="H27">
        <v>128</v>
      </c>
      <c r="I27" t="s">
        <v>1152</v>
      </c>
      <c r="J27">
        <v>128</v>
      </c>
      <c r="K27" t="s">
        <v>1158</v>
      </c>
      <c r="L27" t="s">
        <v>1154</v>
      </c>
    </row>
    <row r="28" spans="1:12" hidden="1" x14ac:dyDescent="0.35">
      <c r="A28" t="s">
        <v>1148</v>
      </c>
      <c r="B28">
        <v>2045</v>
      </c>
      <c r="C28" t="s">
        <v>1168</v>
      </c>
      <c r="D28" t="s">
        <v>1150</v>
      </c>
      <c r="E28" t="s">
        <v>1151</v>
      </c>
      <c r="F28" t="s">
        <v>264</v>
      </c>
      <c r="G28" s="24">
        <v>33830</v>
      </c>
      <c r="H28">
        <v>133</v>
      </c>
      <c r="I28" t="s">
        <v>1152</v>
      </c>
      <c r="J28">
        <v>133</v>
      </c>
      <c r="K28" t="s">
        <v>1158</v>
      </c>
      <c r="L28" t="s">
        <v>1154</v>
      </c>
    </row>
    <row r="29" spans="1:12" hidden="1" x14ac:dyDescent="0.35">
      <c r="A29" t="s">
        <v>1148</v>
      </c>
      <c r="B29">
        <v>2050</v>
      </c>
      <c r="C29" t="s">
        <v>1168</v>
      </c>
      <c r="D29" t="s">
        <v>1150</v>
      </c>
      <c r="E29" t="s">
        <v>1151</v>
      </c>
      <c r="F29" t="s">
        <v>264</v>
      </c>
      <c r="G29" s="24">
        <v>32480</v>
      </c>
      <c r="H29">
        <v>138</v>
      </c>
      <c r="I29" t="s">
        <v>1152</v>
      </c>
      <c r="J29">
        <v>138</v>
      </c>
      <c r="K29" t="s">
        <v>1159</v>
      </c>
      <c r="L29" t="s">
        <v>1154</v>
      </c>
    </row>
    <row r="30" spans="1:12" hidden="1" x14ac:dyDescent="0.35">
      <c r="A30" t="s">
        <v>1160</v>
      </c>
      <c r="B30">
        <v>2020</v>
      </c>
      <c r="C30" t="s">
        <v>1168</v>
      </c>
      <c r="D30" t="s">
        <v>1150</v>
      </c>
      <c r="E30" t="s">
        <v>1151</v>
      </c>
      <c r="F30" t="s">
        <v>264</v>
      </c>
      <c r="G30" s="24">
        <v>55650</v>
      </c>
      <c r="H30">
        <v>86.9</v>
      </c>
      <c r="I30" t="s">
        <v>1152</v>
      </c>
      <c r="J30">
        <v>86.9</v>
      </c>
      <c r="K30" t="s">
        <v>1161</v>
      </c>
      <c r="L30" t="s">
        <v>1162</v>
      </c>
    </row>
    <row r="31" spans="1:12" hidden="1" x14ac:dyDescent="0.35">
      <c r="A31" t="s">
        <v>1160</v>
      </c>
      <c r="B31">
        <v>2025</v>
      </c>
      <c r="C31" t="s">
        <v>1168</v>
      </c>
      <c r="D31" t="s">
        <v>1150</v>
      </c>
      <c r="E31" t="s">
        <v>1151</v>
      </c>
      <c r="F31" t="s">
        <v>264</v>
      </c>
      <c r="G31" s="24">
        <v>55650</v>
      </c>
      <c r="H31">
        <v>86.9</v>
      </c>
      <c r="I31" t="s">
        <v>1152</v>
      </c>
      <c r="J31">
        <v>86.9</v>
      </c>
      <c r="K31" t="s">
        <v>1161</v>
      </c>
      <c r="L31" t="s">
        <v>1162</v>
      </c>
    </row>
    <row r="32" spans="1:12" hidden="1" x14ac:dyDescent="0.35">
      <c r="A32" t="s">
        <v>1160</v>
      </c>
      <c r="B32">
        <v>2030</v>
      </c>
      <c r="C32" t="s">
        <v>1168</v>
      </c>
      <c r="D32" t="s">
        <v>1150</v>
      </c>
      <c r="E32" t="s">
        <v>1151</v>
      </c>
      <c r="F32" t="s">
        <v>264</v>
      </c>
      <c r="G32" s="24">
        <v>55650</v>
      </c>
      <c r="H32">
        <v>86.9</v>
      </c>
      <c r="I32" t="s">
        <v>1152</v>
      </c>
      <c r="J32">
        <v>86.9</v>
      </c>
      <c r="K32" t="s">
        <v>1161</v>
      </c>
      <c r="L32" t="s">
        <v>1162</v>
      </c>
    </row>
    <row r="33" spans="1:12" hidden="1" x14ac:dyDescent="0.35">
      <c r="A33" t="s">
        <v>1160</v>
      </c>
      <c r="B33">
        <v>2035</v>
      </c>
      <c r="C33" t="s">
        <v>1168</v>
      </c>
      <c r="D33" t="s">
        <v>1150</v>
      </c>
      <c r="E33" t="s">
        <v>1151</v>
      </c>
      <c r="F33" t="s">
        <v>264</v>
      </c>
      <c r="G33" s="24">
        <v>55650</v>
      </c>
      <c r="H33">
        <v>86.9</v>
      </c>
      <c r="I33" t="s">
        <v>1152</v>
      </c>
      <c r="J33">
        <v>86.9</v>
      </c>
      <c r="K33" t="s">
        <v>1161</v>
      </c>
      <c r="L33" t="s">
        <v>1162</v>
      </c>
    </row>
    <row r="34" spans="1:12" hidden="1" x14ac:dyDescent="0.35">
      <c r="A34" t="s">
        <v>1160</v>
      </c>
      <c r="B34">
        <v>2040</v>
      </c>
      <c r="C34" t="s">
        <v>1168</v>
      </c>
      <c r="D34" t="s">
        <v>1150</v>
      </c>
      <c r="E34" t="s">
        <v>1151</v>
      </c>
      <c r="F34" t="s">
        <v>264</v>
      </c>
      <c r="G34" s="24">
        <v>55650</v>
      </c>
      <c r="H34">
        <v>86.9</v>
      </c>
      <c r="I34" t="s">
        <v>1152</v>
      </c>
      <c r="J34">
        <v>86.9</v>
      </c>
      <c r="K34" t="s">
        <v>1161</v>
      </c>
      <c r="L34" t="s">
        <v>1162</v>
      </c>
    </row>
    <row r="35" spans="1:12" hidden="1" x14ac:dyDescent="0.35">
      <c r="A35" t="s">
        <v>1160</v>
      </c>
      <c r="B35">
        <v>2045</v>
      </c>
      <c r="C35" t="s">
        <v>1168</v>
      </c>
      <c r="D35" t="s">
        <v>1150</v>
      </c>
      <c r="E35" t="s">
        <v>1151</v>
      </c>
      <c r="F35" t="s">
        <v>264</v>
      </c>
      <c r="G35" s="24">
        <v>55650</v>
      </c>
      <c r="H35">
        <v>86.9</v>
      </c>
      <c r="I35" t="s">
        <v>1152</v>
      </c>
      <c r="J35">
        <v>86.9</v>
      </c>
      <c r="K35" t="s">
        <v>1161</v>
      </c>
      <c r="L35" t="s">
        <v>1162</v>
      </c>
    </row>
    <row r="36" spans="1:12" hidden="1" x14ac:dyDescent="0.35">
      <c r="A36" t="s">
        <v>1160</v>
      </c>
      <c r="B36">
        <v>2050</v>
      </c>
      <c r="C36" t="s">
        <v>1168</v>
      </c>
      <c r="D36" t="s">
        <v>1150</v>
      </c>
      <c r="E36" t="s">
        <v>1151</v>
      </c>
      <c r="F36" t="s">
        <v>264</v>
      </c>
      <c r="G36" s="24">
        <v>55650</v>
      </c>
      <c r="H36">
        <v>86.9</v>
      </c>
      <c r="I36" t="s">
        <v>1152</v>
      </c>
      <c r="J36">
        <v>86.9</v>
      </c>
      <c r="K36" t="s">
        <v>1161</v>
      </c>
      <c r="L36" t="s">
        <v>1162</v>
      </c>
    </row>
    <row r="37" spans="1:12" hidden="1" x14ac:dyDescent="0.35">
      <c r="A37" t="s">
        <v>1163</v>
      </c>
      <c r="B37">
        <v>2020</v>
      </c>
      <c r="C37" t="s">
        <v>1168</v>
      </c>
      <c r="D37" t="s">
        <v>1150</v>
      </c>
      <c r="E37" t="s">
        <v>1151</v>
      </c>
      <c r="F37" t="s">
        <v>264</v>
      </c>
      <c r="G37" s="24">
        <v>55650</v>
      </c>
      <c r="H37">
        <v>86.9</v>
      </c>
      <c r="I37" t="s">
        <v>1152</v>
      </c>
      <c r="J37">
        <v>86.9</v>
      </c>
      <c r="K37" t="s">
        <v>1161</v>
      </c>
      <c r="L37" t="s">
        <v>1154</v>
      </c>
    </row>
    <row r="38" spans="1:12" hidden="1" x14ac:dyDescent="0.35">
      <c r="A38" t="s">
        <v>1163</v>
      </c>
      <c r="B38">
        <v>2025</v>
      </c>
      <c r="C38" t="s">
        <v>1168</v>
      </c>
      <c r="D38" t="s">
        <v>1150</v>
      </c>
      <c r="E38" t="s">
        <v>1151</v>
      </c>
      <c r="F38" t="s">
        <v>264</v>
      </c>
      <c r="G38" s="24">
        <v>48860</v>
      </c>
      <c r="H38">
        <v>97.1</v>
      </c>
      <c r="I38" t="s">
        <v>1152</v>
      </c>
      <c r="J38">
        <v>97.1</v>
      </c>
      <c r="K38" t="s">
        <v>1164</v>
      </c>
      <c r="L38" t="s">
        <v>1154</v>
      </c>
    </row>
    <row r="39" spans="1:12" hidden="1" x14ac:dyDescent="0.35">
      <c r="A39" t="s">
        <v>1163</v>
      </c>
      <c r="B39">
        <v>2030</v>
      </c>
      <c r="C39" t="s">
        <v>1168</v>
      </c>
      <c r="D39" t="s">
        <v>1150</v>
      </c>
      <c r="E39" t="s">
        <v>1151</v>
      </c>
      <c r="F39" t="s">
        <v>264</v>
      </c>
      <c r="G39" s="24">
        <v>42830</v>
      </c>
      <c r="H39">
        <v>103</v>
      </c>
      <c r="I39" t="s">
        <v>1152</v>
      </c>
      <c r="J39">
        <v>103</v>
      </c>
      <c r="K39" t="s">
        <v>1165</v>
      </c>
      <c r="L39" t="s">
        <v>1154</v>
      </c>
    </row>
    <row r="40" spans="1:12" hidden="1" x14ac:dyDescent="0.35">
      <c r="A40" t="s">
        <v>1163</v>
      </c>
      <c r="B40">
        <v>2035</v>
      </c>
      <c r="C40" t="s">
        <v>1168</v>
      </c>
      <c r="D40" t="s">
        <v>1150</v>
      </c>
      <c r="E40" t="s">
        <v>1151</v>
      </c>
      <c r="F40" t="s">
        <v>264</v>
      </c>
      <c r="G40" s="24">
        <v>41780</v>
      </c>
      <c r="H40">
        <v>103</v>
      </c>
      <c r="I40" t="s">
        <v>1152</v>
      </c>
      <c r="J40">
        <v>103</v>
      </c>
      <c r="K40" t="s">
        <v>1166</v>
      </c>
      <c r="L40" t="s">
        <v>1154</v>
      </c>
    </row>
    <row r="41" spans="1:12" hidden="1" x14ac:dyDescent="0.35">
      <c r="A41" t="s">
        <v>1163</v>
      </c>
      <c r="B41">
        <v>2040</v>
      </c>
      <c r="C41" t="s">
        <v>1168</v>
      </c>
      <c r="D41" t="s">
        <v>1150</v>
      </c>
      <c r="E41" t="s">
        <v>1151</v>
      </c>
      <c r="F41" t="s">
        <v>264</v>
      </c>
      <c r="G41" s="24">
        <v>40040</v>
      </c>
      <c r="H41">
        <v>107</v>
      </c>
      <c r="I41" t="s">
        <v>1152</v>
      </c>
      <c r="J41">
        <v>107</v>
      </c>
      <c r="K41" t="s">
        <v>1158</v>
      </c>
      <c r="L41" t="s">
        <v>1154</v>
      </c>
    </row>
    <row r="42" spans="1:12" hidden="1" x14ac:dyDescent="0.35">
      <c r="A42" t="s">
        <v>1163</v>
      </c>
      <c r="B42">
        <v>2045</v>
      </c>
      <c r="C42" t="s">
        <v>1168</v>
      </c>
      <c r="D42" t="s">
        <v>1150</v>
      </c>
      <c r="E42" t="s">
        <v>1151</v>
      </c>
      <c r="F42" t="s">
        <v>264</v>
      </c>
      <c r="G42" s="24">
        <v>38300</v>
      </c>
      <c r="H42">
        <v>111</v>
      </c>
      <c r="I42" t="s">
        <v>1152</v>
      </c>
      <c r="J42">
        <v>111</v>
      </c>
      <c r="K42" t="s">
        <v>1158</v>
      </c>
      <c r="L42" t="s">
        <v>1154</v>
      </c>
    </row>
    <row r="43" spans="1:12" hidden="1" x14ac:dyDescent="0.35">
      <c r="A43" t="s">
        <v>1163</v>
      </c>
      <c r="B43">
        <v>2050</v>
      </c>
      <c r="C43" t="s">
        <v>1168</v>
      </c>
      <c r="D43" t="s">
        <v>1150</v>
      </c>
      <c r="E43" t="s">
        <v>1151</v>
      </c>
      <c r="F43" t="s">
        <v>264</v>
      </c>
      <c r="G43" s="24">
        <v>36560</v>
      </c>
      <c r="H43">
        <v>115</v>
      </c>
      <c r="I43" t="s">
        <v>1152</v>
      </c>
      <c r="J43">
        <v>115</v>
      </c>
      <c r="K43" t="s">
        <v>1167</v>
      </c>
      <c r="L43" t="s">
        <v>1154</v>
      </c>
    </row>
    <row r="44" spans="1:12" hidden="1" x14ac:dyDescent="0.35">
      <c r="A44" t="s">
        <v>1148</v>
      </c>
      <c r="B44">
        <v>2020</v>
      </c>
      <c r="C44" t="s">
        <v>1169</v>
      </c>
      <c r="D44" t="s">
        <v>1150</v>
      </c>
      <c r="E44" t="s">
        <v>1151</v>
      </c>
      <c r="F44" t="s">
        <v>264</v>
      </c>
      <c r="G44" s="24">
        <v>74860</v>
      </c>
      <c r="H44">
        <v>75.2</v>
      </c>
      <c r="I44" t="s">
        <v>1152</v>
      </c>
      <c r="J44">
        <v>75.2</v>
      </c>
      <c r="K44" t="s">
        <v>1153</v>
      </c>
      <c r="L44" t="s">
        <v>1154</v>
      </c>
    </row>
    <row r="45" spans="1:12" hidden="1" x14ac:dyDescent="0.35">
      <c r="A45" t="s">
        <v>1148</v>
      </c>
      <c r="B45">
        <v>2025</v>
      </c>
      <c r="C45" t="s">
        <v>1169</v>
      </c>
      <c r="D45" t="s">
        <v>1150</v>
      </c>
      <c r="E45" t="s">
        <v>1151</v>
      </c>
      <c r="F45" t="s">
        <v>264</v>
      </c>
      <c r="G45" s="24">
        <v>54980</v>
      </c>
      <c r="H45">
        <v>99.4</v>
      </c>
      <c r="I45" t="s">
        <v>1152</v>
      </c>
      <c r="J45">
        <v>99.4</v>
      </c>
      <c r="K45" t="s">
        <v>1155</v>
      </c>
      <c r="L45" t="s">
        <v>1154</v>
      </c>
    </row>
    <row r="46" spans="1:12" hidden="1" x14ac:dyDescent="0.35">
      <c r="A46" t="s">
        <v>1148</v>
      </c>
      <c r="B46">
        <v>2030</v>
      </c>
      <c r="C46" t="s">
        <v>1169</v>
      </c>
      <c r="D46" t="s">
        <v>1150</v>
      </c>
      <c r="E46" t="s">
        <v>1151</v>
      </c>
      <c r="F46" t="s">
        <v>264</v>
      </c>
      <c r="G46" s="24">
        <v>46030</v>
      </c>
      <c r="H46">
        <v>109</v>
      </c>
      <c r="I46" t="s">
        <v>1152</v>
      </c>
      <c r="J46">
        <v>109</v>
      </c>
      <c r="K46" t="s">
        <v>1156</v>
      </c>
      <c r="L46" t="s">
        <v>1154</v>
      </c>
    </row>
    <row r="47" spans="1:12" hidden="1" x14ac:dyDescent="0.35">
      <c r="A47" t="s">
        <v>1148</v>
      </c>
      <c r="B47">
        <v>2035</v>
      </c>
      <c r="C47" t="s">
        <v>1169</v>
      </c>
      <c r="D47" t="s">
        <v>1150</v>
      </c>
      <c r="E47" t="s">
        <v>1151</v>
      </c>
      <c r="F47" t="s">
        <v>264</v>
      </c>
      <c r="G47" s="24">
        <v>40380</v>
      </c>
      <c r="H47">
        <v>120</v>
      </c>
      <c r="I47" t="s">
        <v>1152</v>
      </c>
      <c r="J47">
        <v>120</v>
      </c>
      <c r="K47" t="s">
        <v>1157</v>
      </c>
      <c r="L47" t="s">
        <v>1154</v>
      </c>
    </row>
    <row r="48" spans="1:12" hidden="1" x14ac:dyDescent="0.35">
      <c r="A48" t="s">
        <v>1148</v>
      </c>
      <c r="B48">
        <v>2040</v>
      </c>
      <c r="C48" t="s">
        <v>1169</v>
      </c>
      <c r="D48" t="s">
        <v>1150</v>
      </c>
      <c r="E48" t="s">
        <v>1151</v>
      </c>
      <c r="F48" t="s">
        <v>264</v>
      </c>
      <c r="G48" s="24">
        <v>38690</v>
      </c>
      <c r="H48">
        <v>124</v>
      </c>
      <c r="I48" t="s">
        <v>1152</v>
      </c>
      <c r="J48">
        <v>124</v>
      </c>
      <c r="K48" t="s">
        <v>1158</v>
      </c>
      <c r="L48" t="s">
        <v>1154</v>
      </c>
    </row>
    <row r="49" spans="1:12" hidden="1" x14ac:dyDescent="0.35">
      <c r="A49" t="s">
        <v>1148</v>
      </c>
      <c r="B49">
        <v>2045</v>
      </c>
      <c r="C49" t="s">
        <v>1169</v>
      </c>
      <c r="D49" t="s">
        <v>1150</v>
      </c>
      <c r="E49" t="s">
        <v>1151</v>
      </c>
      <c r="F49" t="s">
        <v>264</v>
      </c>
      <c r="G49" s="24">
        <v>37000</v>
      </c>
      <c r="H49">
        <v>129</v>
      </c>
      <c r="I49" t="s">
        <v>1152</v>
      </c>
      <c r="J49">
        <v>129</v>
      </c>
      <c r="K49" t="s">
        <v>1158</v>
      </c>
      <c r="L49" t="s">
        <v>1154</v>
      </c>
    </row>
    <row r="50" spans="1:12" hidden="1" x14ac:dyDescent="0.35">
      <c r="A50" t="s">
        <v>1148</v>
      </c>
      <c r="B50">
        <v>2050</v>
      </c>
      <c r="C50" t="s">
        <v>1169</v>
      </c>
      <c r="D50" t="s">
        <v>1150</v>
      </c>
      <c r="E50" t="s">
        <v>1151</v>
      </c>
      <c r="F50" t="s">
        <v>264</v>
      </c>
      <c r="G50" s="24">
        <v>35310</v>
      </c>
      <c r="H50">
        <v>134</v>
      </c>
      <c r="I50" t="s">
        <v>1152</v>
      </c>
      <c r="J50">
        <v>134</v>
      </c>
      <c r="K50" t="s">
        <v>1159</v>
      </c>
      <c r="L50" t="s">
        <v>1154</v>
      </c>
    </row>
    <row r="51" spans="1:12" hidden="1" x14ac:dyDescent="0.35">
      <c r="A51" t="s">
        <v>1160</v>
      </c>
      <c r="B51">
        <v>2020</v>
      </c>
      <c r="C51" t="s">
        <v>1169</v>
      </c>
      <c r="D51" t="s">
        <v>1150</v>
      </c>
      <c r="E51" t="s">
        <v>1151</v>
      </c>
      <c r="F51" t="s">
        <v>264</v>
      </c>
      <c r="G51" s="24">
        <v>74860</v>
      </c>
      <c r="H51">
        <v>75.2</v>
      </c>
      <c r="I51" t="s">
        <v>1152</v>
      </c>
      <c r="J51">
        <v>75.2</v>
      </c>
      <c r="K51" t="s">
        <v>1161</v>
      </c>
      <c r="L51" t="s">
        <v>1162</v>
      </c>
    </row>
    <row r="52" spans="1:12" hidden="1" x14ac:dyDescent="0.35">
      <c r="A52" t="s">
        <v>1160</v>
      </c>
      <c r="B52">
        <v>2025</v>
      </c>
      <c r="C52" t="s">
        <v>1169</v>
      </c>
      <c r="D52" t="s">
        <v>1150</v>
      </c>
      <c r="E52" t="s">
        <v>1151</v>
      </c>
      <c r="F52" t="s">
        <v>264</v>
      </c>
      <c r="G52" s="24">
        <v>74860</v>
      </c>
      <c r="H52">
        <v>75.2</v>
      </c>
      <c r="I52" t="s">
        <v>1152</v>
      </c>
      <c r="J52">
        <v>75.2</v>
      </c>
      <c r="K52" t="s">
        <v>1161</v>
      </c>
      <c r="L52" t="s">
        <v>1162</v>
      </c>
    </row>
    <row r="53" spans="1:12" hidden="1" x14ac:dyDescent="0.35">
      <c r="A53" t="s">
        <v>1160</v>
      </c>
      <c r="B53">
        <v>2030</v>
      </c>
      <c r="C53" t="s">
        <v>1169</v>
      </c>
      <c r="D53" t="s">
        <v>1150</v>
      </c>
      <c r="E53" t="s">
        <v>1151</v>
      </c>
      <c r="F53" t="s">
        <v>264</v>
      </c>
      <c r="G53" s="24">
        <v>74860</v>
      </c>
      <c r="H53">
        <v>75.2</v>
      </c>
      <c r="I53" t="s">
        <v>1152</v>
      </c>
      <c r="J53">
        <v>75.2</v>
      </c>
      <c r="K53" t="s">
        <v>1161</v>
      </c>
      <c r="L53" t="s">
        <v>1162</v>
      </c>
    </row>
    <row r="54" spans="1:12" hidden="1" x14ac:dyDescent="0.35">
      <c r="A54" t="s">
        <v>1160</v>
      </c>
      <c r="B54">
        <v>2035</v>
      </c>
      <c r="C54" t="s">
        <v>1169</v>
      </c>
      <c r="D54" t="s">
        <v>1150</v>
      </c>
      <c r="E54" t="s">
        <v>1151</v>
      </c>
      <c r="F54" t="s">
        <v>264</v>
      </c>
      <c r="G54" s="24">
        <v>74860</v>
      </c>
      <c r="H54">
        <v>75.2</v>
      </c>
      <c r="I54" t="s">
        <v>1152</v>
      </c>
      <c r="J54">
        <v>75.2</v>
      </c>
      <c r="K54" t="s">
        <v>1161</v>
      </c>
      <c r="L54" t="s">
        <v>1162</v>
      </c>
    </row>
    <row r="55" spans="1:12" hidden="1" x14ac:dyDescent="0.35">
      <c r="A55" t="s">
        <v>1160</v>
      </c>
      <c r="B55">
        <v>2040</v>
      </c>
      <c r="C55" t="s">
        <v>1169</v>
      </c>
      <c r="D55" t="s">
        <v>1150</v>
      </c>
      <c r="E55" t="s">
        <v>1151</v>
      </c>
      <c r="F55" t="s">
        <v>264</v>
      </c>
      <c r="G55" s="24">
        <v>74860</v>
      </c>
      <c r="H55">
        <v>75.2</v>
      </c>
      <c r="I55" t="s">
        <v>1152</v>
      </c>
      <c r="J55">
        <v>75.2</v>
      </c>
      <c r="K55" t="s">
        <v>1161</v>
      </c>
      <c r="L55" t="s">
        <v>1162</v>
      </c>
    </row>
    <row r="56" spans="1:12" hidden="1" x14ac:dyDescent="0.35">
      <c r="A56" t="s">
        <v>1160</v>
      </c>
      <c r="B56">
        <v>2045</v>
      </c>
      <c r="C56" t="s">
        <v>1169</v>
      </c>
      <c r="D56" t="s">
        <v>1150</v>
      </c>
      <c r="E56" t="s">
        <v>1151</v>
      </c>
      <c r="F56" t="s">
        <v>264</v>
      </c>
      <c r="G56" s="24">
        <v>74860</v>
      </c>
      <c r="H56">
        <v>75.2</v>
      </c>
      <c r="I56" t="s">
        <v>1152</v>
      </c>
      <c r="J56">
        <v>75.2</v>
      </c>
      <c r="K56" t="s">
        <v>1161</v>
      </c>
      <c r="L56" t="s">
        <v>1162</v>
      </c>
    </row>
    <row r="57" spans="1:12" hidden="1" x14ac:dyDescent="0.35">
      <c r="A57" t="s">
        <v>1160</v>
      </c>
      <c r="B57">
        <v>2050</v>
      </c>
      <c r="C57" t="s">
        <v>1169</v>
      </c>
      <c r="D57" t="s">
        <v>1150</v>
      </c>
      <c r="E57" t="s">
        <v>1151</v>
      </c>
      <c r="F57" t="s">
        <v>264</v>
      </c>
      <c r="G57" s="24">
        <v>74860</v>
      </c>
      <c r="H57">
        <v>75.2</v>
      </c>
      <c r="I57" t="s">
        <v>1152</v>
      </c>
      <c r="J57">
        <v>75.2</v>
      </c>
      <c r="K57" t="s">
        <v>1161</v>
      </c>
      <c r="L57" t="s">
        <v>1162</v>
      </c>
    </row>
    <row r="58" spans="1:12" hidden="1" x14ac:dyDescent="0.35">
      <c r="A58" t="s">
        <v>1163</v>
      </c>
      <c r="B58">
        <v>2020</v>
      </c>
      <c r="C58" t="s">
        <v>1169</v>
      </c>
      <c r="D58" t="s">
        <v>1150</v>
      </c>
      <c r="E58" t="s">
        <v>1151</v>
      </c>
      <c r="F58" t="s">
        <v>264</v>
      </c>
      <c r="G58" s="24">
        <v>74860</v>
      </c>
      <c r="H58">
        <v>75.2</v>
      </c>
      <c r="I58" t="s">
        <v>1152</v>
      </c>
      <c r="J58">
        <v>75.2</v>
      </c>
      <c r="K58" t="s">
        <v>1161</v>
      </c>
      <c r="L58" t="s">
        <v>1154</v>
      </c>
    </row>
    <row r="59" spans="1:12" hidden="1" x14ac:dyDescent="0.35">
      <c r="A59" t="s">
        <v>1163</v>
      </c>
      <c r="B59">
        <v>2025</v>
      </c>
      <c r="C59" t="s">
        <v>1169</v>
      </c>
      <c r="D59" t="s">
        <v>1150</v>
      </c>
      <c r="E59" t="s">
        <v>1151</v>
      </c>
      <c r="F59" t="s">
        <v>264</v>
      </c>
      <c r="G59" s="24">
        <v>63150</v>
      </c>
      <c r="H59">
        <v>84.5</v>
      </c>
      <c r="I59" t="s">
        <v>1152</v>
      </c>
      <c r="J59">
        <v>84.5</v>
      </c>
      <c r="K59" t="s">
        <v>1164</v>
      </c>
      <c r="L59" t="s">
        <v>1154</v>
      </c>
    </row>
    <row r="60" spans="1:12" hidden="1" x14ac:dyDescent="0.35">
      <c r="A60" t="s">
        <v>1163</v>
      </c>
      <c r="B60">
        <v>2030</v>
      </c>
      <c r="C60" t="s">
        <v>1169</v>
      </c>
      <c r="D60" t="s">
        <v>1150</v>
      </c>
      <c r="E60" t="s">
        <v>1151</v>
      </c>
      <c r="F60" t="s">
        <v>264</v>
      </c>
      <c r="G60" s="24">
        <v>52340</v>
      </c>
      <c r="H60">
        <v>92.6</v>
      </c>
      <c r="I60" t="s">
        <v>1152</v>
      </c>
      <c r="J60">
        <v>92.6</v>
      </c>
      <c r="K60" t="s">
        <v>1165</v>
      </c>
      <c r="L60" t="s">
        <v>1154</v>
      </c>
    </row>
    <row r="61" spans="1:12" hidden="1" x14ac:dyDescent="0.35">
      <c r="A61" t="s">
        <v>1163</v>
      </c>
      <c r="B61">
        <v>2035</v>
      </c>
      <c r="C61" t="s">
        <v>1169</v>
      </c>
      <c r="D61" t="s">
        <v>1150</v>
      </c>
      <c r="E61" t="s">
        <v>1151</v>
      </c>
      <c r="F61" t="s">
        <v>264</v>
      </c>
      <c r="G61" s="24">
        <v>49530</v>
      </c>
      <c r="H61">
        <v>98.3</v>
      </c>
      <c r="I61" t="s">
        <v>1152</v>
      </c>
      <c r="J61">
        <v>98.3</v>
      </c>
      <c r="K61" t="s">
        <v>1166</v>
      </c>
      <c r="L61" t="s">
        <v>1154</v>
      </c>
    </row>
    <row r="62" spans="1:12" hidden="1" x14ac:dyDescent="0.35">
      <c r="A62" t="s">
        <v>1163</v>
      </c>
      <c r="B62">
        <v>2040</v>
      </c>
      <c r="C62" t="s">
        <v>1169</v>
      </c>
      <c r="D62" t="s">
        <v>1150</v>
      </c>
      <c r="E62" t="s">
        <v>1151</v>
      </c>
      <c r="F62" t="s">
        <v>264</v>
      </c>
      <c r="G62" s="24">
        <v>47080</v>
      </c>
      <c r="H62">
        <v>102</v>
      </c>
      <c r="I62" t="s">
        <v>1152</v>
      </c>
      <c r="J62">
        <v>102</v>
      </c>
      <c r="K62" t="s">
        <v>1158</v>
      </c>
      <c r="L62" t="s">
        <v>1154</v>
      </c>
    </row>
    <row r="63" spans="1:12" hidden="1" x14ac:dyDescent="0.35">
      <c r="A63" t="s">
        <v>1163</v>
      </c>
      <c r="B63">
        <v>2045</v>
      </c>
      <c r="C63" t="s">
        <v>1169</v>
      </c>
      <c r="D63" t="s">
        <v>1150</v>
      </c>
      <c r="E63" t="s">
        <v>1151</v>
      </c>
      <c r="F63" t="s">
        <v>264</v>
      </c>
      <c r="G63" s="24">
        <v>44630</v>
      </c>
      <c r="H63">
        <v>107</v>
      </c>
      <c r="I63" t="s">
        <v>1152</v>
      </c>
      <c r="J63">
        <v>107</v>
      </c>
      <c r="K63" t="s">
        <v>1158</v>
      </c>
      <c r="L63" t="s">
        <v>1154</v>
      </c>
    </row>
    <row r="64" spans="1:12" hidden="1" x14ac:dyDescent="0.35">
      <c r="A64" t="s">
        <v>1163</v>
      </c>
      <c r="B64">
        <v>2050</v>
      </c>
      <c r="C64" t="s">
        <v>1169</v>
      </c>
      <c r="D64" t="s">
        <v>1150</v>
      </c>
      <c r="E64" t="s">
        <v>1151</v>
      </c>
      <c r="F64" t="s">
        <v>264</v>
      </c>
      <c r="G64" s="24">
        <v>42170</v>
      </c>
      <c r="H64">
        <v>111</v>
      </c>
      <c r="I64" t="s">
        <v>1152</v>
      </c>
      <c r="J64">
        <v>111</v>
      </c>
      <c r="K64" t="s">
        <v>1167</v>
      </c>
      <c r="L64" t="s">
        <v>1154</v>
      </c>
    </row>
    <row r="65" spans="1:12" hidden="1" x14ac:dyDescent="0.35">
      <c r="A65" t="s">
        <v>1148</v>
      </c>
      <c r="B65">
        <v>2020</v>
      </c>
      <c r="C65" t="s">
        <v>1170</v>
      </c>
      <c r="D65" t="s">
        <v>1171</v>
      </c>
      <c r="E65" t="s">
        <v>1151</v>
      </c>
      <c r="F65" t="s">
        <v>264</v>
      </c>
      <c r="G65" s="24">
        <v>29030</v>
      </c>
      <c r="H65">
        <v>25.6</v>
      </c>
      <c r="I65" t="s">
        <v>1152</v>
      </c>
      <c r="J65">
        <v>25.6</v>
      </c>
      <c r="K65" t="s">
        <v>1172</v>
      </c>
      <c r="L65" t="s">
        <v>1154</v>
      </c>
    </row>
    <row r="66" spans="1:12" hidden="1" x14ac:dyDescent="0.3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35">
      <c r="A67" t="s">
        <v>1148</v>
      </c>
      <c r="B67">
        <v>2030</v>
      </c>
      <c r="C67" t="s">
        <v>1170</v>
      </c>
      <c r="D67" t="s">
        <v>1171</v>
      </c>
      <c r="E67" t="s">
        <v>1151</v>
      </c>
      <c r="F67" t="s">
        <v>264</v>
      </c>
      <c r="G67" s="24">
        <v>31100</v>
      </c>
      <c r="H67">
        <v>40.6</v>
      </c>
      <c r="I67" t="s">
        <v>1152</v>
      </c>
      <c r="J67">
        <v>40.6</v>
      </c>
      <c r="K67" t="s">
        <v>1174</v>
      </c>
      <c r="L67" t="s">
        <v>1154</v>
      </c>
    </row>
    <row r="68" spans="1:12" hidden="1" x14ac:dyDescent="0.35">
      <c r="A68" t="s">
        <v>1148</v>
      </c>
      <c r="B68">
        <v>2035</v>
      </c>
      <c r="C68" t="s">
        <v>1170</v>
      </c>
      <c r="D68" t="s">
        <v>1171</v>
      </c>
      <c r="E68" t="s">
        <v>1151</v>
      </c>
      <c r="F68" t="s">
        <v>264</v>
      </c>
      <c r="G68" s="24">
        <v>31900</v>
      </c>
      <c r="H68">
        <v>44.8</v>
      </c>
      <c r="I68" t="s">
        <v>1152</v>
      </c>
      <c r="J68">
        <v>44.8</v>
      </c>
      <c r="K68" t="s">
        <v>1175</v>
      </c>
      <c r="L68" t="s">
        <v>1154</v>
      </c>
    </row>
    <row r="69" spans="1:12" hidden="1" x14ac:dyDescent="0.35">
      <c r="A69" t="s">
        <v>1148</v>
      </c>
      <c r="B69">
        <v>2040</v>
      </c>
      <c r="C69" t="s">
        <v>1170</v>
      </c>
      <c r="D69" t="s">
        <v>1171</v>
      </c>
      <c r="E69" t="s">
        <v>1151</v>
      </c>
      <c r="F69" t="s">
        <v>264</v>
      </c>
      <c r="G69" s="24">
        <v>31250</v>
      </c>
      <c r="H69">
        <v>49</v>
      </c>
      <c r="I69" t="s">
        <v>1152</v>
      </c>
      <c r="J69">
        <v>49</v>
      </c>
      <c r="K69" t="s">
        <v>1158</v>
      </c>
      <c r="L69" t="s">
        <v>1154</v>
      </c>
    </row>
    <row r="70" spans="1:12" hidden="1" x14ac:dyDescent="0.35">
      <c r="A70" t="s">
        <v>1148</v>
      </c>
      <c r="B70">
        <v>2045</v>
      </c>
      <c r="C70" t="s">
        <v>1170</v>
      </c>
      <c r="D70" t="s">
        <v>1171</v>
      </c>
      <c r="E70" t="s">
        <v>1151</v>
      </c>
      <c r="F70" t="s">
        <v>264</v>
      </c>
      <c r="G70" s="24">
        <v>30600</v>
      </c>
      <c r="H70">
        <v>53.2</v>
      </c>
      <c r="I70" t="s">
        <v>1152</v>
      </c>
      <c r="J70">
        <v>53.2</v>
      </c>
      <c r="K70" t="s">
        <v>1158</v>
      </c>
      <c r="L70" t="s">
        <v>1154</v>
      </c>
    </row>
    <row r="71" spans="1:12" hidden="1" x14ac:dyDescent="0.35">
      <c r="A71" t="s">
        <v>1148</v>
      </c>
      <c r="B71">
        <v>2050</v>
      </c>
      <c r="C71" t="s">
        <v>1170</v>
      </c>
      <c r="D71" t="s">
        <v>1171</v>
      </c>
      <c r="E71" t="s">
        <v>1151</v>
      </c>
      <c r="F71" t="s">
        <v>264</v>
      </c>
      <c r="G71" s="24">
        <v>29950</v>
      </c>
      <c r="H71">
        <v>53.2</v>
      </c>
      <c r="I71" t="s">
        <v>1152</v>
      </c>
      <c r="J71">
        <v>53.2</v>
      </c>
      <c r="K71" t="s">
        <v>1176</v>
      </c>
      <c r="L71" t="s">
        <v>1154</v>
      </c>
    </row>
    <row r="72" spans="1:12" hidden="1" x14ac:dyDescent="0.35">
      <c r="A72" t="s">
        <v>1160</v>
      </c>
      <c r="B72">
        <v>2020</v>
      </c>
      <c r="C72" t="s">
        <v>1170</v>
      </c>
      <c r="D72" t="s">
        <v>1171</v>
      </c>
      <c r="E72" t="s">
        <v>1151</v>
      </c>
      <c r="F72" t="s">
        <v>264</v>
      </c>
      <c r="G72" s="24">
        <v>29030</v>
      </c>
      <c r="H72">
        <v>25.6</v>
      </c>
      <c r="I72" t="s">
        <v>1152</v>
      </c>
      <c r="J72">
        <v>25.6</v>
      </c>
      <c r="K72" t="s">
        <v>1177</v>
      </c>
      <c r="L72" t="s">
        <v>1154</v>
      </c>
    </row>
    <row r="73" spans="1:12" hidden="1" x14ac:dyDescent="0.35">
      <c r="A73" t="s">
        <v>1160</v>
      </c>
      <c r="B73">
        <v>2025</v>
      </c>
      <c r="C73" t="s">
        <v>1170</v>
      </c>
      <c r="D73" t="s">
        <v>1171</v>
      </c>
      <c r="E73" t="s">
        <v>1151</v>
      </c>
      <c r="F73" t="s">
        <v>264</v>
      </c>
      <c r="G73" s="24">
        <v>29030</v>
      </c>
      <c r="H73">
        <v>25.6</v>
      </c>
      <c r="I73" t="s">
        <v>1152</v>
      </c>
      <c r="J73">
        <v>25.6</v>
      </c>
      <c r="K73" t="s">
        <v>1177</v>
      </c>
      <c r="L73" t="s">
        <v>1154</v>
      </c>
    </row>
    <row r="74" spans="1:12" hidden="1" x14ac:dyDescent="0.35">
      <c r="A74" t="s">
        <v>1160</v>
      </c>
      <c r="B74">
        <v>2030</v>
      </c>
      <c r="C74" t="s">
        <v>1170</v>
      </c>
      <c r="D74" t="s">
        <v>1171</v>
      </c>
      <c r="E74" t="s">
        <v>1151</v>
      </c>
      <c r="F74" t="s">
        <v>264</v>
      </c>
      <c r="G74" s="24">
        <v>29030</v>
      </c>
      <c r="H74">
        <v>25.6</v>
      </c>
      <c r="I74" t="s">
        <v>1152</v>
      </c>
      <c r="J74">
        <v>25.6</v>
      </c>
      <c r="K74" t="s">
        <v>1177</v>
      </c>
      <c r="L74" t="s">
        <v>1154</v>
      </c>
    </row>
    <row r="75" spans="1:12" hidden="1" x14ac:dyDescent="0.35">
      <c r="A75" t="s">
        <v>1160</v>
      </c>
      <c r="B75">
        <v>2035</v>
      </c>
      <c r="C75" t="s">
        <v>1170</v>
      </c>
      <c r="D75" t="s">
        <v>1171</v>
      </c>
      <c r="E75" t="s">
        <v>1151</v>
      </c>
      <c r="F75" t="s">
        <v>264</v>
      </c>
      <c r="G75" s="24">
        <v>29030</v>
      </c>
      <c r="H75">
        <v>25.6</v>
      </c>
      <c r="I75" t="s">
        <v>1152</v>
      </c>
      <c r="J75">
        <v>25.6</v>
      </c>
      <c r="K75" t="s">
        <v>1177</v>
      </c>
      <c r="L75" t="s">
        <v>1154</v>
      </c>
    </row>
    <row r="76" spans="1:12" hidden="1" x14ac:dyDescent="0.35">
      <c r="A76" t="s">
        <v>1160</v>
      </c>
      <c r="B76">
        <v>2040</v>
      </c>
      <c r="C76" t="s">
        <v>1170</v>
      </c>
      <c r="D76" t="s">
        <v>1171</v>
      </c>
      <c r="E76" t="s">
        <v>1151</v>
      </c>
      <c r="F76" t="s">
        <v>264</v>
      </c>
      <c r="G76" s="24">
        <v>29030</v>
      </c>
      <c r="H76">
        <v>25.6</v>
      </c>
      <c r="I76" t="s">
        <v>1152</v>
      </c>
      <c r="J76">
        <v>25.6</v>
      </c>
      <c r="K76" t="s">
        <v>1177</v>
      </c>
      <c r="L76" t="s">
        <v>1154</v>
      </c>
    </row>
    <row r="77" spans="1:12" hidden="1" x14ac:dyDescent="0.35">
      <c r="A77" t="s">
        <v>1160</v>
      </c>
      <c r="B77">
        <v>2045</v>
      </c>
      <c r="C77" t="s">
        <v>1170</v>
      </c>
      <c r="D77" t="s">
        <v>1171</v>
      </c>
      <c r="E77" t="s">
        <v>1151</v>
      </c>
      <c r="F77" t="s">
        <v>264</v>
      </c>
      <c r="G77" s="24">
        <v>29030</v>
      </c>
      <c r="H77">
        <v>25.6</v>
      </c>
      <c r="I77" t="s">
        <v>1152</v>
      </c>
      <c r="J77">
        <v>25.6</v>
      </c>
      <c r="K77" t="s">
        <v>1177</v>
      </c>
      <c r="L77" t="s">
        <v>1154</v>
      </c>
    </row>
    <row r="78" spans="1:12" hidden="1" x14ac:dyDescent="0.35">
      <c r="A78" t="s">
        <v>1160</v>
      </c>
      <c r="B78">
        <v>2050</v>
      </c>
      <c r="C78" t="s">
        <v>1170</v>
      </c>
      <c r="D78" t="s">
        <v>1171</v>
      </c>
      <c r="E78" t="s">
        <v>1151</v>
      </c>
      <c r="F78" t="s">
        <v>264</v>
      </c>
      <c r="G78" s="24">
        <v>29030</v>
      </c>
      <c r="H78">
        <v>25.6</v>
      </c>
      <c r="I78" t="s">
        <v>1152</v>
      </c>
      <c r="J78">
        <v>25.6</v>
      </c>
      <c r="K78" t="s">
        <v>1177</v>
      </c>
      <c r="L78" t="s">
        <v>1154</v>
      </c>
    </row>
    <row r="79" spans="1:12" hidden="1" x14ac:dyDescent="0.35">
      <c r="A79" t="s">
        <v>1163</v>
      </c>
      <c r="B79">
        <v>2020</v>
      </c>
      <c r="C79" t="s">
        <v>1170</v>
      </c>
      <c r="D79" t="s">
        <v>1171</v>
      </c>
      <c r="E79" t="s">
        <v>1151</v>
      </c>
      <c r="F79" t="s">
        <v>264</v>
      </c>
      <c r="G79" s="24">
        <v>29030</v>
      </c>
      <c r="H79">
        <v>25.6</v>
      </c>
      <c r="I79" t="s">
        <v>1152</v>
      </c>
      <c r="J79">
        <v>25.6</v>
      </c>
      <c r="K79" t="s">
        <v>1178</v>
      </c>
      <c r="L79" t="s">
        <v>1154</v>
      </c>
    </row>
    <row r="80" spans="1:12" hidden="1" x14ac:dyDescent="0.35">
      <c r="A80" t="s">
        <v>1163</v>
      </c>
      <c r="B80">
        <v>2025</v>
      </c>
      <c r="C80" t="s">
        <v>1170</v>
      </c>
      <c r="D80" t="s">
        <v>1171</v>
      </c>
      <c r="E80" t="s">
        <v>1151</v>
      </c>
      <c r="F80" t="s">
        <v>264</v>
      </c>
      <c r="G80" s="24">
        <v>30990</v>
      </c>
      <c r="H80">
        <v>29.1</v>
      </c>
      <c r="I80" t="s">
        <v>1152</v>
      </c>
      <c r="J80">
        <v>29.1</v>
      </c>
      <c r="K80" t="s">
        <v>1179</v>
      </c>
      <c r="L80" t="s">
        <v>1154</v>
      </c>
    </row>
    <row r="81" spans="1:12" hidden="1" x14ac:dyDescent="0.35">
      <c r="A81" t="s">
        <v>1163</v>
      </c>
      <c r="B81">
        <v>2030</v>
      </c>
      <c r="C81" t="s">
        <v>1170</v>
      </c>
      <c r="D81" t="s">
        <v>1171</v>
      </c>
      <c r="E81" t="s">
        <v>1151</v>
      </c>
      <c r="F81" t="s">
        <v>264</v>
      </c>
      <c r="G81" s="24">
        <v>31200</v>
      </c>
      <c r="H81">
        <v>33.9</v>
      </c>
      <c r="I81" t="s">
        <v>1152</v>
      </c>
      <c r="J81">
        <v>33.9</v>
      </c>
      <c r="K81" t="s">
        <v>1180</v>
      </c>
      <c r="L81" t="s">
        <v>1154</v>
      </c>
    </row>
    <row r="82" spans="1:12" hidden="1" x14ac:dyDescent="0.35">
      <c r="A82" t="s">
        <v>1163</v>
      </c>
      <c r="B82">
        <v>2035</v>
      </c>
      <c r="C82" t="s">
        <v>1170</v>
      </c>
      <c r="D82" t="s">
        <v>1171</v>
      </c>
      <c r="E82" t="s">
        <v>1151</v>
      </c>
      <c r="F82" t="s">
        <v>264</v>
      </c>
      <c r="G82" s="24">
        <v>30800</v>
      </c>
      <c r="H82">
        <v>37.5</v>
      </c>
      <c r="I82" t="s">
        <v>1152</v>
      </c>
      <c r="J82">
        <v>37.5</v>
      </c>
      <c r="K82" t="s">
        <v>1181</v>
      </c>
      <c r="L82" t="s">
        <v>1154</v>
      </c>
    </row>
    <row r="83" spans="1:12" hidden="1" x14ac:dyDescent="0.35">
      <c r="A83" t="s">
        <v>1163</v>
      </c>
      <c r="B83">
        <v>2040</v>
      </c>
      <c r="C83" t="s">
        <v>1170</v>
      </c>
      <c r="D83" t="s">
        <v>1171</v>
      </c>
      <c r="E83" t="s">
        <v>1151</v>
      </c>
      <c r="F83" t="s">
        <v>264</v>
      </c>
      <c r="G83" s="24">
        <v>30310</v>
      </c>
      <c r="H83">
        <v>38.9</v>
      </c>
      <c r="I83" t="s">
        <v>1152</v>
      </c>
      <c r="J83">
        <v>38.9</v>
      </c>
      <c r="K83" t="s">
        <v>1158</v>
      </c>
      <c r="L83" t="s">
        <v>1154</v>
      </c>
    </row>
    <row r="84" spans="1:12" hidden="1" x14ac:dyDescent="0.3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35">
      <c r="A85" t="s">
        <v>1163</v>
      </c>
      <c r="B85">
        <v>2050</v>
      </c>
      <c r="C85" t="s">
        <v>1170</v>
      </c>
      <c r="D85" t="s">
        <v>1171</v>
      </c>
      <c r="E85" t="s">
        <v>1151</v>
      </c>
      <c r="F85" t="s">
        <v>264</v>
      </c>
      <c r="G85" s="24">
        <v>29340</v>
      </c>
      <c r="H85">
        <v>41.6</v>
      </c>
      <c r="I85" t="s">
        <v>1152</v>
      </c>
      <c r="J85">
        <v>41.6</v>
      </c>
      <c r="K85" t="s">
        <v>1182</v>
      </c>
      <c r="L85" t="s">
        <v>1154</v>
      </c>
    </row>
    <row r="86" spans="1:12" hidden="1" x14ac:dyDescent="0.35">
      <c r="A86" t="s">
        <v>1148</v>
      </c>
      <c r="B86">
        <v>2020</v>
      </c>
      <c r="C86" t="s">
        <v>1183</v>
      </c>
      <c r="D86" t="s">
        <v>1041</v>
      </c>
      <c r="E86" t="s">
        <v>1151</v>
      </c>
      <c r="F86" t="s">
        <v>264</v>
      </c>
      <c r="G86" s="24">
        <v>53140</v>
      </c>
      <c r="H86">
        <v>56.7</v>
      </c>
      <c r="I86" t="s">
        <v>1152</v>
      </c>
      <c r="J86">
        <v>56.7</v>
      </c>
      <c r="K86" t="s">
        <v>1184</v>
      </c>
      <c r="L86" t="s">
        <v>1185</v>
      </c>
    </row>
    <row r="87" spans="1:12" hidden="1" x14ac:dyDescent="0.3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35">
      <c r="A88" t="s">
        <v>1148</v>
      </c>
      <c r="B88">
        <v>2030</v>
      </c>
      <c r="C88" t="s">
        <v>1183</v>
      </c>
      <c r="D88" t="s">
        <v>1041</v>
      </c>
      <c r="E88" t="s">
        <v>1151</v>
      </c>
      <c r="F88" t="s">
        <v>264</v>
      </c>
      <c r="G88" s="24">
        <v>37770</v>
      </c>
      <c r="H88">
        <v>75.8</v>
      </c>
      <c r="I88" t="s">
        <v>1152</v>
      </c>
      <c r="J88">
        <v>75.8</v>
      </c>
      <c r="K88" t="s">
        <v>1184</v>
      </c>
      <c r="L88" t="s">
        <v>1185</v>
      </c>
    </row>
    <row r="89" spans="1:12" hidden="1" x14ac:dyDescent="0.35">
      <c r="A89" t="s">
        <v>1148</v>
      </c>
      <c r="B89">
        <v>2035</v>
      </c>
      <c r="C89" t="s">
        <v>1183</v>
      </c>
      <c r="D89" t="s">
        <v>1041</v>
      </c>
      <c r="E89" t="s">
        <v>1151</v>
      </c>
      <c r="F89" t="s">
        <v>264</v>
      </c>
      <c r="G89" s="24">
        <v>34440</v>
      </c>
      <c r="H89">
        <v>89.5</v>
      </c>
      <c r="I89" t="s">
        <v>1152</v>
      </c>
      <c r="J89">
        <v>89.5</v>
      </c>
      <c r="K89" t="s">
        <v>1184</v>
      </c>
      <c r="L89" t="s">
        <v>1185</v>
      </c>
    </row>
    <row r="90" spans="1:12" hidden="1" x14ac:dyDescent="0.35">
      <c r="A90" t="s">
        <v>1148</v>
      </c>
      <c r="B90">
        <v>2040</v>
      </c>
      <c r="C90" t="s">
        <v>1183</v>
      </c>
      <c r="D90" t="s">
        <v>1041</v>
      </c>
      <c r="E90" t="s">
        <v>1151</v>
      </c>
      <c r="F90" t="s">
        <v>264</v>
      </c>
      <c r="G90" s="24">
        <v>32970</v>
      </c>
      <c r="H90">
        <v>92.9</v>
      </c>
      <c r="I90" t="s">
        <v>1152</v>
      </c>
      <c r="J90">
        <v>92.9</v>
      </c>
      <c r="K90" t="s">
        <v>1184</v>
      </c>
      <c r="L90" t="s">
        <v>1185</v>
      </c>
    </row>
    <row r="91" spans="1:12" hidden="1" x14ac:dyDescent="0.35">
      <c r="A91" t="s">
        <v>1148</v>
      </c>
      <c r="B91">
        <v>2045</v>
      </c>
      <c r="C91" t="s">
        <v>1183</v>
      </c>
      <c r="D91" t="s">
        <v>1041</v>
      </c>
      <c r="E91" t="s">
        <v>1151</v>
      </c>
      <c r="F91" t="s">
        <v>264</v>
      </c>
      <c r="G91" s="24">
        <v>31490</v>
      </c>
      <c r="H91">
        <v>96.3</v>
      </c>
      <c r="I91" t="s">
        <v>1152</v>
      </c>
      <c r="J91">
        <v>96.3</v>
      </c>
      <c r="K91" t="s">
        <v>1184</v>
      </c>
      <c r="L91" t="s">
        <v>1185</v>
      </c>
    </row>
    <row r="92" spans="1:12" hidden="1" x14ac:dyDescent="0.35">
      <c r="A92" t="s">
        <v>1148</v>
      </c>
      <c r="B92">
        <v>2050</v>
      </c>
      <c r="C92" t="s">
        <v>1183</v>
      </c>
      <c r="D92" t="s">
        <v>1041</v>
      </c>
      <c r="E92" t="s">
        <v>1151</v>
      </c>
      <c r="F92" t="s">
        <v>264</v>
      </c>
      <c r="G92" s="24">
        <v>30020</v>
      </c>
      <c r="H92">
        <v>99.7</v>
      </c>
      <c r="I92" t="s">
        <v>1152</v>
      </c>
      <c r="J92">
        <v>99.7</v>
      </c>
      <c r="K92" t="s">
        <v>1184</v>
      </c>
      <c r="L92" t="s">
        <v>1185</v>
      </c>
    </row>
    <row r="93" spans="1:12" hidden="1" x14ac:dyDescent="0.35">
      <c r="A93" t="s">
        <v>1160</v>
      </c>
      <c r="B93">
        <v>2020</v>
      </c>
      <c r="C93" t="s">
        <v>1183</v>
      </c>
      <c r="D93" t="s">
        <v>1041</v>
      </c>
      <c r="E93" t="s">
        <v>1151</v>
      </c>
      <c r="F93" t="s">
        <v>264</v>
      </c>
      <c r="G93" s="24">
        <v>53140</v>
      </c>
      <c r="H93">
        <v>56.7</v>
      </c>
      <c r="I93" t="s">
        <v>1152</v>
      </c>
      <c r="J93">
        <v>56.7</v>
      </c>
      <c r="K93" t="s">
        <v>1184</v>
      </c>
      <c r="L93" t="s">
        <v>1185</v>
      </c>
    </row>
    <row r="94" spans="1:12" hidden="1" x14ac:dyDescent="0.35">
      <c r="A94" t="s">
        <v>1160</v>
      </c>
      <c r="B94">
        <v>2025</v>
      </c>
      <c r="C94" t="s">
        <v>1183</v>
      </c>
      <c r="D94" t="s">
        <v>1041</v>
      </c>
      <c r="E94" t="s">
        <v>1151</v>
      </c>
      <c r="F94" t="s">
        <v>264</v>
      </c>
      <c r="G94" s="24">
        <v>53140</v>
      </c>
      <c r="H94">
        <v>56.7</v>
      </c>
      <c r="I94" t="s">
        <v>1152</v>
      </c>
      <c r="J94">
        <v>56.7</v>
      </c>
      <c r="K94" t="s">
        <v>1186</v>
      </c>
      <c r="L94" t="s">
        <v>1185</v>
      </c>
    </row>
    <row r="95" spans="1:12" hidden="1" x14ac:dyDescent="0.35">
      <c r="A95" t="s">
        <v>1160</v>
      </c>
      <c r="B95">
        <v>2030</v>
      </c>
      <c r="C95" t="s">
        <v>1183</v>
      </c>
      <c r="D95" t="s">
        <v>1041</v>
      </c>
      <c r="E95" t="s">
        <v>1151</v>
      </c>
      <c r="F95" t="s">
        <v>264</v>
      </c>
      <c r="G95" s="24">
        <v>53140</v>
      </c>
      <c r="H95">
        <v>56.7</v>
      </c>
      <c r="I95" t="s">
        <v>1152</v>
      </c>
      <c r="J95">
        <v>56.7</v>
      </c>
      <c r="K95" t="s">
        <v>1186</v>
      </c>
      <c r="L95" t="s">
        <v>1185</v>
      </c>
    </row>
    <row r="96" spans="1:12" hidden="1" x14ac:dyDescent="0.35">
      <c r="A96" t="s">
        <v>1160</v>
      </c>
      <c r="B96">
        <v>2035</v>
      </c>
      <c r="C96" t="s">
        <v>1183</v>
      </c>
      <c r="D96" t="s">
        <v>1041</v>
      </c>
      <c r="E96" t="s">
        <v>1151</v>
      </c>
      <c r="F96" t="s">
        <v>264</v>
      </c>
      <c r="G96" s="24">
        <v>53140</v>
      </c>
      <c r="H96">
        <v>56.7</v>
      </c>
      <c r="I96" t="s">
        <v>1152</v>
      </c>
      <c r="J96">
        <v>56.7</v>
      </c>
      <c r="K96" t="s">
        <v>1186</v>
      </c>
      <c r="L96" t="s">
        <v>1185</v>
      </c>
    </row>
    <row r="97" spans="1:12" hidden="1" x14ac:dyDescent="0.35">
      <c r="A97" t="s">
        <v>1160</v>
      </c>
      <c r="B97">
        <v>2040</v>
      </c>
      <c r="C97" t="s">
        <v>1183</v>
      </c>
      <c r="D97" t="s">
        <v>1041</v>
      </c>
      <c r="E97" t="s">
        <v>1151</v>
      </c>
      <c r="F97" t="s">
        <v>264</v>
      </c>
      <c r="G97" s="24">
        <v>53140</v>
      </c>
      <c r="H97">
        <v>56.7</v>
      </c>
      <c r="I97" t="s">
        <v>1152</v>
      </c>
      <c r="J97">
        <v>56.7</v>
      </c>
      <c r="K97" t="s">
        <v>1186</v>
      </c>
      <c r="L97" t="s">
        <v>1185</v>
      </c>
    </row>
    <row r="98" spans="1:12" hidden="1" x14ac:dyDescent="0.35">
      <c r="A98" t="s">
        <v>1160</v>
      </c>
      <c r="B98">
        <v>2045</v>
      </c>
      <c r="C98" t="s">
        <v>1183</v>
      </c>
      <c r="D98" t="s">
        <v>1041</v>
      </c>
      <c r="E98" t="s">
        <v>1151</v>
      </c>
      <c r="F98" t="s">
        <v>264</v>
      </c>
      <c r="G98" s="24">
        <v>53140</v>
      </c>
      <c r="H98">
        <v>56.7</v>
      </c>
      <c r="I98" t="s">
        <v>1152</v>
      </c>
      <c r="J98">
        <v>56.7</v>
      </c>
      <c r="K98" t="s">
        <v>1186</v>
      </c>
      <c r="L98" t="s">
        <v>1185</v>
      </c>
    </row>
    <row r="99" spans="1:12" hidden="1" x14ac:dyDescent="0.35">
      <c r="A99" t="s">
        <v>1160</v>
      </c>
      <c r="B99">
        <v>2050</v>
      </c>
      <c r="C99" t="s">
        <v>1183</v>
      </c>
      <c r="D99" t="s">
        <v>1041</v>
      </c>
      <c r="E99" t="s">
        <v>1151</v>
      </c>
      <c r="F99" t="s">
        <v>264</v>
      </c>
      <c r="G99" s="24">
        <v>53140</v>
      </c>
      <c r="H99">
        <v>56.7</v>
      </c>
      <c r="I99" t="s">
        <v>1152</v>
      </c>
      <c r="J99">
        <v>56.7</v>
      </c>
      <c r="K99" t="s">
        <v>1186</v>
      </c>
      <c r="L99" t="s">
        <v>1185</v>
      </c>
    </row>
    <row r="100" spans="1:12" hidden="1" x14ac:dyDescent="0.35">
      <c r="A100" t="s">
        <v>1163</v>
      </c>
      <c r="B100">
        <v>2020</v>
      </c>
      <c r="C100" t="s">
        <v>1183</v>
      </c>
      <c r="D100" t="s">
        <v>1041</v>
      </c>
      <c r="E100" t="s">
        <v>1151</v>
      </c>
      <c r="F100" t="s">
        <v>264</v>
      </c>
      <c r="G100" s="24">
        <v>53140</v>
      </c>
      <c r="H100">
        <v>56.7</v>
      </c>
      <c r="I100" t="s">
        <v>1152</v>
      </c>
      <c r="J100">
        <v>56.7</v>
      </c>
      <c r="K100" t="s">
        <v>1184</v>
      </c>
      <c r="L100" t="s">
        <v>1185</v>
      </c>
    </row>
    <row r="101" spans="1:12" hidden="1" x14ac:dyDescent="0.35">
      <c r="A101" t="s">
        <v>1163</v>
      </c>
      <c r="B101">
        <v>2025</v>
      </c>
      <c r="C101" t="s">
        <v>1183</v>
      </c>
      <c r="D101" t="s">
        <v>1041</v>
      </c>
      <c r="E101" t="s">
        <v>1151</v>
      </c>
      <c r="F101" t="s">
        <v>264</v>
      </c>
      <c r="G101" s="24">
        <v>45980</v>
      </c>
      <c r="H101">
        <v>62.4</v>
      </c>
      <c r="I101" t="s">
        <v>1152</v>
      </c>
      <c r="J101">
        <v>62.4</v>
      </c>
      <c r="K101" t="s">
        <v>1184</v>
      </c>
      <c r="L101" t="s">
        <v>1185</v>
      </c>
    </row>
    <row r="102" spans="1:12" hidden="1" x14ac:dyDescent="0.35">
      <c r="A102" t="s">
        <v>1163</v>
      </c>
      <c r="B102">
        <v>2030</v>
      </c>
      <c r="C102" t="s">
        <v>1183</v>
      </c>
      <c r="D102" t="s">
        <v>1041</v>
      </c>
      <c r="E102" t="s">
        <v>1151</v>
      </c>
      <c r="F102" t="s">
        <v>264</v>
      </c>
      <c r="G102" s="24">
        <v>41090</v>
      </c>
      <c r="H102">
        <v>64.2</v>
      </c>
      <c r="I102" t="s">
        <v>1152</v>
      </c>
      <c r="J102">
        <v>64.2</v>
      </c>
      <c r="K102" t="s">
        <v>1184</v>
      </c>
      <c r="L102" t="s">
        <v>1185</v>
      </c>
    </row>
    <row r="103" spans="1:12" hidden="1" x14ac:dyDescent="0.3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3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3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3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3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35">
      <c r="A108" t="s">
        <v>1148</v>
      </c>
      <c r="B108">
        <v>2025</v>
      </c>
      <c r="C108" t="s">
        <v>1187</v>
      </c>
      <c r="D108" t="s">
        <v>1188</v>
      </c>
      <c r="E108" t="s">
        <v>1151</v>
      </c>
      <c r="F108" t="s">
        <v>264</v>
      </c>
      <c r="G108" s="24">
        <v>30350</v>
      </c>
      <c r="H108">
        <v>45.8</v>
      </c>
      <c r="I108" t="s">
        <v>1152</v>
      </c>
      <c r="J108">
        <v>45.8</v>
      </c>
      <c r="K108" t="s">
        <v>1173</v>
      </c>
      <c r="L108" t="s">
        <v>1154</v>
      </c>
    </row>
    <row r="109" spans="1:12" hidden="1" x14ac:dyDescent="0.35">
      <c r="A109" t="s">
        <v>1148</v>
      </c>
      <c r="B109">
        <v>2030</v>
      </c>
      <c r="C109" t="s">
        <v>1187</v>
      </c>
      <c r="D109" t="s">
        <v>1188</v>
      </c>
      <c r="E109" t="s">
        <v>1151</v>
      </c>
      <c r="F109" t="s">
        <v>264</v>
      </c>
      <c r="G109" s="24">
        <v>30940</v>
      </c>
      <c r="H109">
        <v>51.3</v>
      </c>
      <c r="I109" t="s">
        <v>1152</v>
      </c>
      <c r="J109">
        <v>51.3</v>
      </c>
      <c r="K109" t="s">
        <v>1174</v>
      </c>
      <c r="L109" t="s">
        <v>1154</v>
      </c>
    </row>
    <row r="110" spans="1:12" hidden="1" x14ac:dyDescent="0.35">
      <c r="A110" t="s">
        <v>1148</v>
      </c>
      <c r="B110">
        <v>2035</v>
      </c>
      <c r="C110" t="s">
        <v>1187</v>
      </c>
      <c r="D110" t="s">
        <v>1188</v>
      </c>
      <c r="E110" t="s">
        <v>1151</v>
      </c>
      <c r="F110" t="s">
        <v>264</v>
      </c>
      <c r="G110" s="24">
        <v>31270</v>
      </c>
      <c r="H110">
        <v>55.3</v>
      </c>
      <c r="I110" t="s">
        <v>1152</v>
      </c>
      <c r="J110">
        <v>55.3</v>
      </c>
      <c r="K110" t="s">
        <v>1175</v>
      </c>
      <c r="L110" t="s">
        <v>1154</v>
      </c>
    </row>
    <row r="111" spans="1:12" hidden="1" x14ac:dyDescent="0.35">
      <c r="A111" t="s">
        <v>1148</v>
      </c>
      <c r="B111">
        <v>2040</v>
      </c>
      <c r="C111" t="s">
        <v>1187</v>
      </c>
      <c r="D111" t="s">
        <v>1188</v>
      </c>
      <c r="E111" t="s">
        <v>1151</v>
      </c>
      <c r="F111" t="s">
        <v>264</v>
      </c>
      <c r="G111" s="24">
        <v>30630</v>
      </c>
      <c r="H111">
        <v>57.4</v>
      </c>
      <c r="I111" t="s">
        <v>1152</v>
      </c>
      <c r="J111">
        <v>57.4</v>
      </c>
      <c r="K111" t="s">
        <v>1158</v>
      </c>
      <c r="L111" t="s">
        <v>1154</v>
      </c>
    </row>
    <row r="112" spans="1:12" hidden="1" x14ac:dyDescent="0.35">
      <c r="A112" t="s">
        <v>1148</v>
      </c>
      <c r="B112">
        <v>2045</v>
      </c>
      <c r="C112" t="s">
        <v>1187</v>
      </c>
      <c r="D112" t="s">
        <v>1188</v>
      </c>
      <c r="E112" t="s">
        <v>1151</v>
      </c>
      <c r="F112" t="s">
        <v>264</v>
      </c>
      <c r="G112" s="24">
        <v>30000</v>
      </c>
      <c r="H112">
        <v>59.5</v>
      </c>
      <c r="I112" t="s">
        <v>1152</v>
      </c>
      <c r="J112">
        <v>59.5</v>
      </c>
      <c r="K112" t="s">
        <v>1158</v>
      </c>
      <c r="L112" t="s">
        <v>1154</v>
      </c>
    </row>
    <row r="113" spans="1:12" hidden="1" x14ac:dyDescent="0.35">
      <c r="A113" t="s">
        <v>1148</v>
      </c>
      <c r="B113">
        <v>2050</v>
      </c>
      <c r="C113" t="s">
        <v>1187</v>
      </c>
      <c r="D113" t="s">
        <v>1188</v>
      </c>
      <c r="E113" t="s">
        <v>1151</v>
      </c>
      <c r="F113" t="s">
        <v>264</v>
      </c>
      <c r="G113" s="24">
        <v>29360</v>
      </c>
      <c r="H113">
        <v>61.6</v>
      </c>
      <c r="I113" t="s">
        <v>1152</v>
      </c>
      <c r="J113">
        <v>61.6</v>
      </c>
      <c r="K113" t="s">
        <v>1176</v>
      </c>
      <c r="L113" t="s">
        <v>1154</v>
      </c>
    </row>
    <row r="114" spans="1:12" hidden="1" x14ac:dyDescent="0.3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3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3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3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3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3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3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3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35">
      <c r="A122" t="s">
        <v>1163</v>
      </c>
      <c r="B122">
        <v>2025</v>
      </c>
      <c r="C122" t="s">
        <v>1187</v>
      </c>
      <c r="D122" t="s">
        <v>1188</v>
      </c>
      <c r="E122" t="s">
        <v>1151</v>
      </c>
      <c r="F122" t="s">
        <v>264</v>
      </c>
      <c r="G122" s="24">
        <v>32000</v>
      </c>
      <c r="H122">
        <v>40.4</v>
      </c>
      <c r="I122" t="s">
        <v>1152</v>
      </c>
      <c r="J122">
        <v>40.4</v>
      </c>
      <c r="K122" t="s">
        <v>1179</v>
      </c>
      <c r="L122" t="s">
        <v>1154</v>
      </c>
    </row>
    <row r="123" spans="1:12" hidden="1" x14ac:dyDescent="0.35">
      <c r="A123" t="s">
        <v>1163</v>
      </c>
      <c r="B123">
        <v>2030</v>
      </c>
      <c r="C123" t="s">
        <v>1187</v>
      </c>
      <c r="D123" t="s">
        <v>1188</v>
      </c>
      <c r="E123" t="s">
        <v>1151</v>
      </c>
      <c r="F123" t="s">
        <v>264</v>
      </c>
      <c r="G123" s="24">
        <v>31530</v>
      </c>
      <c r="H123">
        <v>41.8</v>
      </c>
      <c r="I123" t="s">
        <v>1152</v>
      </c>
      <c r="J123">
        <v>41.8</v>
      </c>
      <c r="K123" t="s">
        <v>1180</v>
      </c>
      <c r="L123" t="s">
        <v>1154</v>
      </c>
    </row>
    <row r="124" spans="1:12" hidden="1" x14ac:dyDescent="0.35">
      <c r="A124" t="s">
        <v>1163</v>
      </c>
      <c r="B124">
        <v>2035</v>
      </c>
      <c r="C124" t="s">
        <v>1187</v>
      </c>
      <c r="D124" t="s">
        <v>1188</v>
      </c>
      <c r="E124" t="s">
        <v>1151</v>
      </c>
      <c r="F124" t="s">
        <v>264</v>
      </c>
      <c r="G124" s="24">
        <v>30600</v>
      </c>
      <c r="H124">
        <v>44.4</v>
      </c>
      <c r="I124" t="s">
        <v>1152</v>
      </c>
      <c r="J124">
        <v>44.4</v>
      </c>
      <c r="K124" t="s">
        <v>1181</v>
      </c>
      <c r="L124" t="s">
        <v>1154</v>
      </c>
    </row>
    <row r="125" spans="1:12" hidden="1" x14ac:dyDescent="0.35">
      <c r="A125" t="s">
        <v>1163</v>
      </c>
      <c r="B125">
        <v>2040</v>
      </c>
      <c r="C125" t="s">
        <v>1187</v>
      </c>
      <c r="D125" t="s">
        <v>1188</v>
      </c>
      <c r="E125" t="s">
        <v>1151</v>
      </c>
      <c r="F125" t="s">
        <v>264</v>
      </c>
      <c r="G125" s="24">
        <v>30000</v>
      </c>
      <c r="H125">
        <v>46</v>
      </c>
      <c r="I125" t="s">
        <v>1152</v>
      </c>
      <c r="J125">
        <v>46</v>
      </c>
      <c r="K125" t="s">
        <v>1158</v>
      </c>
      <c r="L125" t="s">
        <v>1154</v>
      </c>
    </row>
    <row r="126" spans="1:12" hidden="1" x14ac:dyDescent="0.35">
      <c r="A126" t="s">
        <v>1163</v>
      </c>
      <c r="B126">
        <v>2045</v>
      </c>
      <c r="C126" t="s">
        <v>1187</v>
      </c>
      <c r="D126" t="s">
        <v>1188</v>
      </c>
      <c r="E126" t="s">
        <v>1151</v>
      </c>
      <c r="F126" t="s">
        <v>264</v>
      </c>
      <c r="G126" s="24">
        <v>29410</v>
      </c>
      <c r="H126">
        <v>47.7</v>
      </c>
      <c r="I126" t="s">
        <v>1152</v>
      </c>
      <c r="J126">
        <v>47.7</v>
      </c>
      <c r="K126" t="s">
        <v>1158</v>
      </c>
      <c r="L126" t="s">
        <v>1154</v>
      </c>
    </row>
    <row r="127" spans="1:12" hidden="1" x14ac:dyDescent="0.35">
      <c r="A127" t="s">
        <v>1163</v>
      </c>
      <c r="B127">
        <v>2050</v>
      </c>
      <c r="C127" t="s">
        <v>1187</v>
      </c>
      <c r="D127" t="s">
        <v>1188</v>
      </c>
      <c r="E127" t="s">
        <v>1151</v>
      </c>
      <c r="F127" t="s">
        <v>264</v>
      </c>
      <c r="G127" s="24">
        <v>28810</v>
      </c>
      <c r="H127">
        <v>49.4</v>
      </c>
      <c r="I127" t="s">
        <v>1152</v>
      </c>
      <c r="J127">
        <v>49.4</v>
      </c>
      <c r="K127" t="s">
        <v>1182</v>
      </c>
      <c r="L127" t="s">
        <v>1154</v>
      </c>
    </row>
    <row r="128" spans="1:12" hidden="1" x14ac:dyDescent="0.35">
      <c r="A128" t="s">
        <v>1148</v>
      </c>
      <c r="B128">
        <v>2020</v>
      </c>
      <c r="C128" t="s">
        <v>1189</v>
      </c>
      <c r="D128" t="s">
        <v>1171</v>
      </c>
      <c r="E128" t="s">
        <v>1151</v>
      </c>
      <c r="F128" t="s">
        <v>264</v>
      </c>
      <c r="G128" s="24">
        <v>25970</v>
      </c>
      <c r="H128">
        <v>25.8</v>
      </c>
      <c r="I128" t="s">
        <v>1152</v>
      </c>
      <c r="J128">
        <v>25.8</v>
      </c>
      <c r="K128" t="s">
        <v>1190</v>
      </c>
      <c r="L128" t="s">
        <v>1154</v>
      </c>
    </row>
    <row r="129" spans="1:12" hidden="1" x14ac:dyDescent="0.35">
      <c r="A129" t="s">
        <v>1148</v>
      </c>
      <c r="B129">
        <v>2025</v>
      </c>
      <c r="C129" t="s">
        <v>1189</v>
      </c>
      <c r="D129" t="s">
        <v>1171</v>
      </c>
      <c r="E129" t="s">
        <v>1151</v>
      </c>
      <c r="F129" t="s">
        <v>264</v>
      </c>
      <c r="G129" s="24">
        <v>27600</v>
      </c>
      <c r="H129">
        <v>37</v>
      </c>
      <c r="I129" t="s">
        <v>1152</v>
      </c>
      <c r="J129">
        <v>37</v>
      </c>
      <c r="K129" t="s">
        <v>1191</v>
      </c>
      <c r="L129" t="s">
        <v>1154</v>
      </c>
    </row>
    <row r="130" spans="1:12" hidden="1" x14ac:dyDescent="0.35">
      <c r="A130" t="s">
        <v>1148</v>
      </c>
      <c r="B130">
        <v>2030</v>
      </c>
      <c r="C130" t="s">
        <v>1189</v>
      </c>
      <c r="D130" t="s">
        <v>1171</v>
      </c>
      <c r="E130" t="s">
        <v>1151</v>
      </c>
      <c r="F130" t="s">
        <v>264</v>
      </c>
      <c r="G130" s="24">
        <v>29390</v>
      </c>
      <c r="H130">
        <v>40.9</v>
      </c>
      <c r="I130" t="s">
        <v>1152</v>
      </c>
      <c r="J130">
        <v>40.9</v>
      </c>
      <c r="K130" t="s">
        <v>1192</v>
      </c>
      <c r="L130" t="s">
        <v>1154</v>
      </c>
    </row>
    <row r="131" spans="1:12" hidden="1" x14ac:dyDescent="0.35">
      <c r="A131" t="s">
        <v>1148</v>
      </c>
      <c r="B131">
        <v>2035</v>
      </c>
      <c r="C131" t="s">
        <v>1189</v>
      </c>
      <c r="D131" t="s">
        <v>1171</v>
      </c>
      <c r="E131" t="s">
        <v>1151</v>
      </c>
      <c r="F131" t="s">
        <v>264</v>
      </c>
      <c r="G131" s="24">
        <v>29940</v>
      </c>
      <c r="H131">
        <v>45.5</v>
      </c>
      <c r="I131" t="s">
        <v>1152</v>
      </c>
      <c r="J131">
        <v>45.5</v>
      </c>
      <c r="K131" t="s">
        <v>1193</v>
      </c>
      <c r="L131" t="s">
        <v>1154</v>
      </c>
    </row>
    <row r="132" spans="1:12" hidden="1" x14ac:dyDescent="0.35">
      <c r="A132" t="s">
        <v>1148</v>
      </c>
      <c r="B132">
        <v>2040</v>
      </c>
      <c r="C132" t="s">
        <v>1189</v>
      </c>
      <c r="D132" t="s">
        <v>1171</v>
      </c>
      <c r="E132" t="s">
        <v>1151</v>
      </c>
      <c r="F132" t="s">
        <v>264</v>
      </c>
      <c r="G132" s="24">
        <v>29380</v>
      </c>
      <c r="H132">
        <v>47.2</v>
      </c>
      <c r="I132" t="s">
        <v>1152</v>
      </c>
      <c r="J132">
        <v>47.2</v>
      </c>
      <c r="K132" t="s">
        <v>1158</v>
      </c>
      <c r="L132" t="s">
        <v>1154</v>
      </c>
    </row>
    <row r="133" spans="1:12" hidden="1" x14ac:dyDescent="0.35">
      <c r="A133" t="s">
        <v>1148</v>
      </c>
      <c r="B133">
        <v>2045</v>
      </c>
      <c r="C133" t="s">
        <v>1189</v>
      </c>
      <c r="D133" t="s">
        <v>1171</v>
      </c>
      <c r="E133" t="s">
        <v>1151</v>
      </c>
      <c r="F133" t="s">
        <v>264</v>
      </c>
      <c r="G133" s="24">
        <v>28640</v>
      </c>
      <c r="H133">
        <v>48.9</v>
      </c>
      <c r="I133" t="s">
        <v>1152</v>
      </c>
      <c r="J133">
        <v>48.9</v>
      </c>
      <c r="K133" t="s">
        <v>1158</v>
      </c>
      <c r="L133" t="s">
        <v>1154</v>
      </c>
    </row>
    <row r="134" spans="1:12" hidden="1" x14ac:dyDescent="0.35">
      <c r="A134" t="s">
        <v>1148</v>
      </c>
      <c r="B134">
        <v>2050</v>
      </c>
      <c r="C134" t="s">
        <v>1189</v>
      </c>
      <c r="D134" t="s">
        <v>1171</v>
      </c>
      <c r="E134" t="s">
        <v>1151</v>
      </c>
      <c r="F134" t="s">
        <v>264</v>
      </c>
      <c r="G134" s="24">
        <v>28260</v>
      </c>
      <c r="H134">
        <v>50.6</v>
      </c>
      <c r="I134" t="s">
        <v>1152</v>
      </c>
      <c r="J134">
        <v>50.6</v>
      </c>
      <c r="K134" t="s">
        <v>1194</v>
      </c>
      <c r="L134" t="s">
        <v>1154</v>
      </c>
    </row>
    <row r="135" spans="1:12" hidden="1" x14ac:dyDescent="0.35">
      <c r="A135" t="s">
        <v>1160</v>
      </c>
      <c r="B135">
        <v>2020</v>
      </c>
      <c r="C135" t="s">
        <v>1189</v>
      </c>
      <c r="D135" t="s">
        <v>1171</v>
      </c>
      <c r="E135" t="s">
        <v>1151</v>
      </c>
      <c r="F135" t="s">
        <v>264</v>
      </c>
      <c r="G135" s="24">
        <v>25970</v>
      </c>
      <c r="H135">
        <v>25.8</v>
      </c>
      <c r="I135" t="s">
        <v>1152</v>
      </c>
      <c r="J135">
        <v>25.8</v>
      </c>
      <c r="K135" t="s">
        <v>1195</v>
      </c>
      <c r="L135" t="s">
        <v>1154</v>
      </c>
    </row>
    <row r="136" spans="1:12" hidden="1" x14ac:dyDescent="0.35">
      <c r="A136" t="s">
        <v>1160</v>
      </c>
      <c r="B136">
        <v>2025</v>
      </c>
      <c r="C136" t="s">
        <v>1189</v>
      </c>
      <c r="D136" t="s">
        <v>1171</v>
      </c>
      <c r="E136" t="s">
        <v>1151</v>
      </c>
      <c r="F136" t="s">
        <v>264</v>
      </c>
      <c r="G136" s="24">
        <v>25970</v>
      </c>
      <c r="H136">
        <v>25.8</v>
      </c>
      <c r="I136" t="s">
        <v>1152</v>
      </c>
      <c r="J136">
        <v>25.8</v>
      </c>
      <c r="K136" t="s">
        <v>1195</v>
      </c>
      <c r="L136" t="s">
        <v>1154</v>
      </c>
    </row>
    <row r="137" spans="1:12" hidden="1" x14ac:dyDescent="0.35">
      <c r="A137" t="s">
        <v>1160</v>
      </c>
      <c r="B137">
        <v>2030</v>
      </c>
      <c r="C137" t="s">
        <v>1189</v>
      </c>
      <c r="D137" t="s">
        <v>1171</v>
      </c>
      <c r="E137" t="s">
        <v>1151</v>
      </c>
      <c r="F137" t="s">
        <v>264</v>
      </c>
      <c r="G137" s="24">
        <v>25970</v>
      </c>
      <c r="H137">
        <v>25.8</v>
      </c>
      <c r="I137" t="s">
        <v>1152</v>
      </c>
      <c r="J137">
        <v>25.8</v>
      </c>
      <c r="K137" t="s">
        <v>1195</v>
      </c>
      <c r="L137" t="s">
        <v>1154</v>
      </c>
    </row>
    <row r="138" spans="1:12" hidden="1" x14ac:dyDescent="0.35">
      <c r="A138" t="s">
        <v>1160</v>
      </c>
      <c r="B138">
        <v>2035</v>
      </c>
      <c r="C138" t="s">
        <v>1189</v>
      </c>
      <c r="D138" t="s">
        <v>1171</v>
      </c>
      <c r="E138" t="s">
        <v>1151</v>
      </c>
      <c r="F138" t="s">
        <v>264</v>
      </c>
      <c r="G138" s="24">
        <v>25970</v>
      </c>
      <c r="H138">
        <v>25.8</v>
      </c>
      <c r="I138" t="s">
        <v>1152</v>
      </c>
      <c r="J138">
        <v>25.8</v>
      </c>
      <c r="K138" t="s">
        <v>1195</v>
      </c>
      <c r="L138" t="s">
        <v>1154</v>
      </c>
    </row>
    <row r="139" spans="1:12" hidden="1" x14ac:dyDescent="0.35">
      <c r="A139" t="s">
        <v>1160</v>
      </c>
      <c r="B139">
        <v>2040</v>
      </c>
      <c r="C139" t="s">
        <v>1189</v>
      </c>
      <c r="D139" t="s">
        <v>1171</v>
      </c>
      <c r="E139" t="s">
        <v>1151</v>
      </c>
      <c r="F139" t="s">
        <v>264</v>
      </c>
      <c r="G139" s="24">
        <v>25970</v>
      </c>
      <c r="H139">
        <v>25.8</v>
      </c>
      <c r="I139" t="s">
        <v>1152</v>
      </c>
      <c r="J139">
        <v>25.8</v>
      </c>
      <c r="K139" t="s">
        <v>1196</v>
      </c>
      <c r="L139" t="s">
        <v>1154</v>
      </c>
    </row>
    <row r="140" spans="1:12" hidden="1" x14ac:dyDescent="0.35">
      <c r="A140" t="s">
        <v>1160</v>
      </c>
      <c r="B140">
        <v>2045</v>
      </c>
      <c r="C140" t="s">
        <v>1189</v>
      </c>
      <c r="D140" t="s">
        <v>1171</v>
      </c>
      <c r="E140" t="s">
        <v>1151</v>
      </c>
      <c r="F140" t="s">
        <v>264</v>
      </c>
      <c r="G140" s="24">
        <v>25970</v>
      </c>
      <c r="H140">
        <v>25.8</v>
      </c>
      <c r="I140" t="s">
        <v>1152</v>
      </c>
      <c r="J140">
        <v>25.8</v>
      </c>
      <c r="K140" t="s">
        <v>1196</v>
      </c>
      <c r="L140" t="s">
        <v>1154</v>
      </c>
    </row>
    <row r="141" spans="1:12" hidden="1" x14ac:dyDescent="0.35">
      <c r="A141" t="s">
        <v>1160</v>
      </c>
      <c r="B141">
        <v>2050</v>
      </c>
      <c r="C141" t="s">
        <v>1189</v>
      </c>
      <c r="D141" t="s">
        <v>1171</v>
      </c>
      <c r="E141" t="s">
        <v>1151</v>
      </c>
      <c r="F141" t="s">
        <v>264</v>
      </c>
      <c r="G141" s="24">
        <v>25970</v>
      </c>
      <c r="H141">
        <v>25.8</v>
      </c>
      <c r="I141" t="s">
        <v>1152</v>
      </c>
      <c r="J141">
        <v>25.8</v>
      </c>
      <c r="K141" t="s">
        <v>1196</v>
      </c>
      <c r="L141" t="s">
        <v>1154</v>
      </c>
    </row>
    <row r="142" spans="1:12" x14ac:dyDescent="0.35">
      <c r="A142" t="s">
        <v>1163</v>
      </c>
      <c r="B142">
        <v>2020</v>
      </c>
      <c r="C142" t="s">
        <v>1189</v>
      </c>
      <c r="D142" t="s">
        <v>1171</v>
      </c>
      <c r="E142" t="s">
        <v>1151</v>
      </c>
      <c r="F142" t="s">
        <v>264</v>
      </c>
      <c r="G142" s="24">
        <v>25970</v>
      </c>
      <c r="H142">
        <v>25.8</v>
      </c>
      <c r="I142" t="s">
        <v>1152</v>
      </c>
      <c r="J142">
        <v>25.8</v>
      </c>
      <c r="K142" t="s">
        <v>1196</v>
      </c>
      <c r="L142" t="s">
        <v>1154</v>
      </c>
    </row>
    <row r="143" spans="1:12" x14ac:dyDescent="0.35">
      <c r="A143" t="s">
        <v>1163</v>
      </c>
      <c r="B143">
        <v>2025</v>
      </c>
      <c r="C143" t="s">
        <v>1189</v>
      </c>
      <c r="D143" t="s">
        <v>1171</v>
      </c>
      <c r="E143" t="s">
        <v>1151</v>
      </c>
      <c r="F143" t="s">
        <v>264</v>
      </c>
      <c r="G143" s="24">
        <v>28140</v>
      </c>
      <c r="H143">
        <v>28.5</v>
      </c>
      <c r="I143" t="s">
        <v>1152</v>
      </c>
      <c r="J143">
        <v>28.5</v>
      </c>
      <c r="K143" t="s">
        <v>1197</v>
      </c>
      <c r="L143" t="s">
        <v>1154</v>
      </c>
    </row>
    <row r="144" spans="1:12" x14ac:dyDescent="0.35">
      <c r="A144" t="s">
        <v>1163</v>
      </c>
      <c r="B144">
        <v>2030</v>
      </c>
      <c r="C144" t="s">
        <v>1189</v>
      </c>
      <c r="D144" t="s">
        <v>1171</v>
      </c>
      <c r="E144" t="s">
        <v>1151</v>
      </c>
      <c r="F144" t="s">
        <v>264</v>
      </c>
      <c r="G144" s="24">
        <v>28980</v>
      </c>
      <c r="H144">
        <v>31.6</v>
      </c>
      <c r="I144" t="s">
        <v>1152</v>
      </c>
      <c r="J144">
        <v>31.6</v>
      </c>
      <c r="K144" t="s">
        <v>1198</v>
      </c>
      <c r="L144" t="s">
        <v>1154</v>
      </c>
    </row>
    <row r="145" spans="1:12" x14ac:dyDescent="0.35">
      <c r="A145" t="s">
        <v>1163</v>
      </c>
      <c r="B145">
        <v>2035</v>
      </c>
      <c r="C145" t="s">
        <v>1189</v>
      </c>
      <c r="D145" t="s">
        <v>1171</v>
      </c>
      <c r="E145" t="s">
        <v>1151</v>
      </c>
      <c r="F145" t="s">
        <v>264</v>
      </c>
      <c r="G145" s="24">
        <v>28960</v>
      </c>
      <c r="H145">
        <v>34.6</v>
      </c>
      <c r="I145" t="s">
        <v>1152</v>
      </c>
      <c r="J145">
        <v>34.6</v>
      </c>
      <c r="K145" t="s">
        <v>1199</v>
      </c>
      <c r="L145" t="s">
        <v>1154</v>
      </c>
    </row>
    <row r="146" spans="1:12" x14ac:dyDescent="0.35">
      <c r="A146" t="s">
        <v>1163</v>
      </c>
      <c r="B146">
        <v>2040</v>
      </c>
      <c r="C146" t="s">
        <v>1189</v>
      </c>
      <c r="D146" t="s">
        <v>1171</v>
      </c>
      <c r="E146" t="s">
        <v>1151</v>
      </c>
      <c r="F146" t="s">
        <v>264</v>
      </c>
      <c r="G146" s="24">
        <v>28420</v>
      </c>
      <c r="H146">
        <v>36.1</v>
      </c>
      <c r="I146" t="s">
        <v>1152</v>
      </c>
      <c r="J146">
        <v>36.1</v>
      </c>
      <c r="K146" t="s">
        <v>1158</v>
      </c>
      <c r="L146" t="s">
        <v>1154</v>
      </c>
    </row>
    <row r="147" spans="1:12" x14ac:dyDescent="0.35">
      <c r="A147" t="s">
        <v>1163</v>
      </c>
      <c r="B147">
        <v>2045</v>
      </c>
      <c r="C147" t="s">
        <v>1189</v>
      </c>
      <c r="D147" t="s">
        <v>1171</v>
      </c>
      <c r="E147" t="s">
        <v>1151</v>
      </c>
      <c r="F147" t="s">
        <v>264</v>
      </c>
      <c r="G147" s="24">
        <v>27690</v>
      </c>
      <c r="H147">
        <v>37.6</v>
      </c>
      <c r="I147" t="s">
        <v>1152</v>
      </c>
      <c r="J147">
        <v>37.6</v>
      </c>
      <c r="K147" t="s">
        <v>1158</v>
      </c>
      <c r="L147" t="s">
        <v>1154</v>
      </c>
    </row>
    <row r="148" spans="1:12" x14ac:dyDescent="0.35">
      <c r="A148" t="s">
        <v>1163</v>
      </c>
      <c r="B148">
        <v>2050</v>
      </c>
      <c r="C148" t="s">
        <v>1189</v>
      </c>
      <c r="D148" t="s">
        <v>1171</v>
      </c>
      <c r="E148" t="s">
        <v>1151</v>
      </c>
      <c r="F148" t="s">
        <v>264</v>
      </c>
      <c r="G148" s="24">
        <v>27330</v>
      </c>
      <c r="H148">
        <v>39.1</v>
      </c>
      <c r="I148" t="s">
        <v>1152</v>
      </c>
      <c r="J148">
        <v>39.1</v>
      </c>
      <c r="K148" t="s">
        <v>1200</v>
      </c>
      <c r="L148" t="s">
        <v>1154</v>
      </c>
    </row>
    <row r="149" spans="1:12" hidden="1" x14ac:dyDescent="0.35">
      <c r="A149" t="s">
        <v>1148</v>
      </c>
      <c r="B149">
        <v>2020</v>
      </c>
      <c r="C149" t="s">
        <v>1201</v>
      </c>
      <c r="D149" t="s">
        <v>1171</v>
      </c>
      <c r="E149" t="s">
        <v>1151</v>
      </c>
      <c r="F149" t="s">
        <v>264</v>
      </c>
      <c r="G149" s="24">
        <v>31180</v>
      </c>
      <c r="H149">
        <v>23.2</v>
      </c>
      <c r="I149" t="s">
        <v>1152</v>
      </c>
      <c r="J149">
        <v>23.2</v>
      </c>
      <c r="K149" t="s">
        <v>1202</v>
      </c>
      <c r="L149" t="s">
        <v>1154</v>
      </c>
    </row>
    <row r="150" spans="1:12" hidden="1" x14ac:dyDescent="0.35">
      <c r="A150" t="s">
        <v>1148</v>
      </c>
      <c r="B150">
        <v>2025</v>
      </c>
      <c r="C150" t="s">
        <v>1201</v>
      </c>
      <c r="D150" t="s">
        <v>1171</v>
      </c>
      <c r="E150" t="s">
        <v>1151</v>
      </c>
      <c r="F150" t="s">
        <v>264</v>
      </c>
      <c r="G150" s="24">
        <v>29720</v>
      </c>
      <c r="H150">
        <v>34</v>
      </c>
      <c r="I150" t="s">
        <v>1152</v>
      </c>
      <c r="J150">
        <v>34</v>
      </c>
      <c r="K150" t="s">
        <v>1203</v>
      </c>
      <c r="L150" t="s">
        <v>1154</v>
      </c>
    </row>
    <row r="151" spans="1:12" hidden="1" x14ac:dyDescent="0.3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35">
      <c r="A152" t="s">
        <v>1148</v>
      </c>
      <c r="B152">
        <v>2035</v>
      </c>
      <c r="C152" t="s">
        <v>1201</v>
      </c>
      <c r="D152" t="s">
        <v>1171</v>
      </c>
      <c r="E152" t="s">
        <v>1151</v>
      </c>
      <c r="F152" t="s">
        <v>264</v>
      </c>
      <c r="G152" s="24">
        <v>30100</v>
      </c>
      <c r="H152">
        <v>41</v>
      </c>
      <c r="I152" t="s">
        <v>1152</v>
      </c>
      <c r="J152">
        <v>41</v>
      </c>
      <c r="K152" t="s">
        <v>1205</v>
      </c>
      <c r="L152" t="s">
        <v>1154</v>
      </c>
    </row>
    <row r="153" spans="1:12" hidden="1" x14ac:dyDescent="0.35">
      <c r="A153" t="s">
        <v>1148</v>
      </c>
      <c r="B153">
        <v>2040</v>
      </c>
      <c r="C153" t="s">
        <v>1201</v>
      </c>
      <c r="D153" t="s">
        <v>1171</v>
      </c>
      <c r="E153" t="s">
        <v>1151</v>
      </c>
      <c r="F153" t="s">
        <v>264</v>
      </c>
      <c r="G153" s="24">
        <v>29530</v>
      </c>
      <c r="H153">
        <v>42.6</v>
      </c>
      <c r="I153" t="s">
        <v>1152</v>
      </c>
      <c r="J153">
        <v>42.6</v>
      </c>
      <c r="K153" t="s">
        <v>1158</v>
      </c>
      <c r="L153" t="s">
        <v>1154</v>
      </c>
    </row>
    <row r="154" spans="1:12" hidden="1" x14ac:dyDescent="0.35">
      <c r="A154" t="s">
        <v>1148</v>
      </c>
      <c r="B154">
        <v>2045</v>
      </c>
      <c r="C154" t="s">
        <v>1201</v>
      </c>
      <c r="D154" t="s">
        <v>1171</v>
      </c>
      <c r="E154" t="s">
        <v>1151</v>
      </c>
      <c r="F154" t="s">
        <v>264</v>
      </c>
      <c r="G154" s="24">
        <v>28760</v>
      </c>
      <c r="H154">
        <v>44.3</v>
      </c>
      <c r="I154" t="s">
        <v>1152</v>
      </c>
      <c r="J154">
        <v>44.3</v>
      </c>
      <c r="K154" t="s">
        <v>1158</v>
      </c>
      <c r="L154" t="s">
        <v>1154</v>
      </c>
    </row>
    <row r="155" spans="1:12" hidden="1" x14ac:dyDescent="0.35">
      <c r="A155" t="s">
        <v>1148</v>
      </c>
      <c r="B155">
        <v>2050</v>
      </c>
      <c r="C155" t="s">
        <v>1201</v>
      </c>
      <c r="D155" t="s">
        <v>1171</v>
      </c>
      <c r="E155" t="s">
        <v>1151</v>
      </c>
      <c r="F155" t="s">
        <v>264</v>
      </c>
      <c r="G155" s="24">
        <v>28380</v>
      </c>
      <c r="H155">
        <v>45.9</v>
      </c>
      <c r="I155" t="s">
        <v>1152</v>
      </c>
      <c r="J155">
        <v>45.9</v>
      </c>
      <c r="K155" t="s">
        <v>1206</v>
      </c>
      <c r="L155" t="s">
        <v>1154</v>
      </c>
    </row>
    <row r="156" spans="1:12" hidden="1" x14ac:dyDescent="0.35">
      <c r="A156" t="s">
        <v>1160</v>
      </c>
      <c r="B156">
        <v>2020</v>
      </c>
      <c r="C156" t="s">
        <v>1201</v>
      </c>
      <c r="D156" t="s">
        <v>1171</v>
      </c>
      <c r="E156" t="s">
        <v>1151</v>
      </c>
      <c r="F156" t="s">
        <v>264</v>
      </c>
      <c r="G156" s="24">
        <v>31180</v>
      </c>
      <c r="H156">
        <v>23.2</v>
      </c>
      <c r="I156" t="s">
        <v>1152</v>
      </c>
      <c r="J156">
        <v>23.2</v>
      </c>
      <c r="K156" t="s">
        <v>1202</v>
      </c>
      <c r="L156" t="s">
        <v>1154</v>
      </c>
    </row>
    <row r="157" spans="1:12" hidden="1" x14ac:dyDescent="0.35">
      <c r="A157" t="s">
        <v>1160</v>
      </c>
      <c r="B157">
        <v>2025</v>
      </c>
      <c r="C157" t="s">
        <v>1201</v>
      </c>
      <c r="D157" t="s">
        <v>1171</v>
      </c>
      <c r="E157" t="s">
        <v>1151</v>
      </c>
      <c r="F157" t="s">
        <v>264</v>
      </c>
      <c r="G157" s="24">
        <v>31180</v>
      </c>
      <c r="H157">
        <v>23.2</v>
      </c>
      <c r="I157" t="s">
        <v>1152</v>
      </c>
      <c r="J157">
        <v>23.2</v>
      </c>
      <c r="K157" t="s">
        <v>1202</v>
      </c>
      <c r="L157" t="s">
        <v>1154</v>
      </c>
    </row>
    <row r="158" spans="1:12" hidden="1" x14ac:dyDescent="0.35">
      <c r="A158" t="s">
        <v>1160</v>
      </c>
      <c r="B158">
        <v>2030</v>
      </c>
      <c r="C158" t="s">
        <v>1201</v>
      </c>
      <c r="D158" t="s">
        <v>1171</v>
      </c>
      <c r="E158" t="s">
        <v>1151</v>
      </c>
      <c r="F158" t="s">
        <v>264</v>
      </c>
      <c r="G158" s="24">
        <v>31180</v>
      </c>
      <c r="H158">
        <v>23.2</v>
      </c>
      <c r="I158" t="s">
        <v>1152</v>
      </c>
      <c r="J158">
        <v>23.2</v>
      </c>
      <c r="K158" t="s">
        <v>1202</v>
      </c>
      <c r="L158" t="s">
        <v>1154</v>
      </c>
    </row>
    <row r="159" spans="1:12" hidden="1" x14ac:dyDescent="0.35">
      <c r="A159" t="s">
        <v>1160</v>
      </c>
      <c r="B159">
        <v>2035</v>
      </c>
      <c r="C159" t="s">
        <v>1201</v>
      </c>
      <c r="D159" t="s">
        <v>1171</v>
      </c>
      <c r="E159" t="s">
        <v>1151</v>
      </c>
      <c r="F159" t="s">
        <v>264</v>
      </c>
      <c r="G159" s="24">
        <v>31180</v>
      </c>
      <c r="H159">
        <v>23.2</v>
      </c>
      <c r="I159" t="s">
        <v>1152</v>
      </c>
      <c r="J159">
        <v>23.2</v>
      </c>
      <c r="K159" t="s">
        <v>1202</v>
      </c>
      <c r="L159" t="s">
        <v>1154</v>
      </c>
    </row>
    <row r="160" spans="1:12" hidden="1" x14ac:dyDescent="0.35">
      <c r="A160" t="s">
        <v>1160</v>
      </c>
      <c r="B160">
        <v>2040</v>
      </c>
      <c r="C160" t="s">
        <v>1201</v>
      </c>
      <c r="D160" t="s">
        <v>1171</v>
      </c>
      <c r="E160" t="s">
        <v>1151</v>
      </c>
      <c r="F160" t="s">
        <v>264</v>
      </c>
      <c r="G160" s="24">
        <v>31180</v>
      </c>
      <c r="H160">
        <v>23.2</v>
      </c>
      <c r="I160" t="s">
        <v>1152</v>
      </c>
      <c r="J160">
        <v>23.2</v>
      </c>
      <c r="K160" t="s">
        <v>1202</v>
      </c>
      <c r="L160" t="s">
        <v>1154</v>
      </c>
    </row>
    <row r="161" spans="1:12" hidden="1" x14ac:dyDescent="0.35">
      <c r="A161" t="s">
        <v>1160</v>
      </c>
      <c r="B161">
        <v>2045</v>
      </c>
      <c r="C161" t="s">
        <v>1201</v>
      </c>
      <c r="D161" t="s">
        <v>1171</v>
      </c>
      <c r="E161" t="s">
        <v>1151</v>
      </c>
      <c r="F161" t="s">
        <v>264</v>
      </c>
      <c r="G161" s="24">
        <v>31180</v>
      </c>
      <c r="H161">
        <v>23.2</v>
      </c>
      <c r="I161" t="s">
        <v>1152</v>
      </c>
      <c r="J161">
        <v>23.2</v>
      </c>
      <c r="K161" t="s">
        <v>1202</v>
      </c>
      <c r="L161" t="s">
        <v>1154</v>
      </c>
    </row>
    <row r="162" spans="1:12" hidden="1" x14ac:dyDescent="0.35">
      <c r="A162" t="s">
        <v>1160</v>
      </c>
      <c r="B162">
        <v>2050</v>
      </c>
      <c r="C162" t="s">
        <v>1201</v>
      </c>
      <c r="D162" t="s">
        <v>1171</v>
      </c>
      <c r="E162" t="s">
        <v>1151</v>
      </c>
      <c r="F162" t="s">
        <v>264</v>
      </c>
      <c r="G162" s="24">
        <v>31180</v>
      </c>
      <c r="H162">
        <v>23.2</v>
      </c>
      <c r="I162" t="s">
        <v>1152</v>
      </c>
      <c r="J162">
        <v>23.2</v>
      </c>
      <c r="K162" t="s">
        <v>1202</v>
      </c>
      <c r="L162" t="s">
        <v>1154</v>
      </c>
    </row>
    <row r="163" spans="1:12" hidden="1" x14ac:dyDescent="0.35">
      <c r="A163" t="s">
        <v>1163</v>
      </c>
      <c r="B163">
        <v>2020</v>
      </c>
      <c r="C163" t="s">
        <v>1201</v>
      </c>
      <c r="D163" t="s">
        <v>1171</v>
      </c>
      <c r="E163" t="s">
        <v>1151</v>
      </c>
      <c r="F163" t="s">
        <v>264</v>
      </c>
      <c r="G163" s="24">
        <v>31180</v>
      </c>
      <c r="H163">
        <v>23.2</v>
      </c>
      <c r="I163" t="s">
        <v>1152</v>
      </c>
      <c r="J163">
        <v>23.2</v>
      </c>
      <c r="K163" t="s">
        <v>1202</v>
      </c>
      <c r="L163" t="s">
        <v>1154</v>
      </c>
    </row>
    <row r="164" spans="1:12" hidden="1" x14ac:dyDescent="0.35">
      <c r="A164" t="s">
        <v>1163</v>
      </c>
      <c r="B164">
        <v>2025</v>
      </c>
      <c r="C164" t="s">
        <v>1201</v>
      </c>
      <c r="D164" t="s">
        <v>1171</v>
      </c>
      <c r="E164" t="s">
        <v>1151</v>
      </c>
      <c r="F164" t="s">
        <v>264</v>
      </c>
      <c r="G164" s="24">
        <v>32390</v>
      </c>
      <c r="H164">
        <v>27.7</v>
      </c>
      <c r="I164" t="s">
        <v>1152</v>
      </c>
      <c r="J164">
        <v>27.7</v>
      </c>
      <c r="K164" t="s">
        <v>1203</v>
      </c>
      <c r="L164" t="s">
        <v>1154</v>
      </c>
    </row>
    <row r="165" spans="1:12" hidden="1" x14ac:dyDescent="0.35">
      <c r="A165" t="s">
        <v>1163</v>
      </c>
      <c r="B165">
        <v>2030</v>
      </c>
      <c r="C165" t="s">
        <v>1201</v>
      </c>
      <c r="D165" t="s">
        <v>1171</v>
      </c>
      <c r="E165" t="s">
        <v>1151</v>
      </c>
      <c r="F165" t="s">
        <v>264</v>
      </c>
      <c r="G165" s="24">
        <v>32370</v>
      </c>
      <c r="H165">
        <v>30.8</v>
      </c>
      <c r="I165" t="s">
        <v>1152</v>
      </c>
      <c r="J165">
        <v>30.8</v>
      </c>
      <c r="K165" t="s">
        <v>1204</v>
      </c>
      <c r="L165" t="s">
        <v>1154</v>
      </c>
    </row>
    <row r="166" spans="1:12" hidden="1" x14ac:dyDescent="0.35">
      <c r="A166" t="s">
        <v>1163</v>
      </c>
      <c r="B166">
        <v>2035</v>
      </c>
      <c r="C166" t="s">
        <v>1201</v>
      </c>
      <c r="D166" t="s">
        <v>1171</v>
      </c>
      <c r="E166" t="s">
        <v>1151</v>
      </c>
      <c r="F166" t="s">
        <v>264</v>
      </c>
      <c r="G166" s="24">
        <v>30400</v>
      </c>
      <c r="H166">
        <v>33.5</v>
      </c>
      <c r="I166" t="s">
        <v>1152</v>
      </c>
      <c r="J166">
        <v>33.5</v>
      </c>
      <c r="K166" t="s">
        <v>1205</v>
      </c>
      <c r="L166" t="s">
        <v>1154</v>
      </c>
    </row>
    <row r="167" spans="1:12" hidden="1" x14ac:dyDescent="0.35">
      <c r="A167" t="s">
        <v>1163</v>
      </c>
      <c r="B167">
        <v>2040</v>
      </c>
      <c r="C167" t="s">
        <v>1201</v>
      </c>
      <c r="D167" t="s">
        <v>1171</v>
      </c>
      <c r="E167" t="s">
        <v>1151</v>
      </c>
      <c r="F167" t="s">
        <v>264</v>
      </c>
      <c r="G167" s="24">
        <v>29770</v>
      </c>
      <c r="H167">
        <v>34.9</v>
      </c>
      <c r="I167" t="s">
        <v>1152</v>
      </c>
      <c r="J167">
        <v>34.9</v>
      </c>
      <c r="K167" t="s">
        <v>1158</v>
      </c>
      <c r="L167" t="s">
        <v>1154</v>
      </c>
    </row>
    <row r="168" spans="1:12" hidden="1" x14ac:dyDescent="0.3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35">
      <c r="A169" t="s">
        <v>1163</v>
      </c>
      <c r="B169">
        <v>2050</v>
      </c>
      <c r="C169" t="s">
        <v>1201</v>
      </c>
      <c r="D169" t="s">
        <v>1171</v>
      </c>
      <c r="E169" t="s">
        <v>1151</v>
      </c>
      <c r="F169" t="s">
        <v>264</v>
      </c>
      <c r="G169" s="24">
        <v>28530</v>
      </c>
      <c r="H169">
        <v>37.6</v>
      </c>
      <c r="I169" t="s">
        <v>1152</v>
      </c>
      <c r="J169">
        <v>37.6</v>
      </c>
      <c r="K169" t="s">
        <v>1206</v>
      </c>
      <c r="L169" t="s">
        <v>1154</v>
      </c>
    </row>
    <row r="170" spans="1:12" hidden="1" x14ac:dyDescent="0.35">
      <c r="A170" t="s">
        <v>1148</v>
      </c>
      <c r="B170">
        <v>2020</v>
      </c>
      <c r="C170" t="s">
        <v>1207</v>
      </c>
      <c r="D170" t="s">
        <v>1042</v>
      </c>
      <c r="E170" t="s">
        <v>1151</v>
      </c>
      <c r="F170" t="s">
        <v>264</v>
      </c>
      <c r="G170" s="24">
        <v>36460</v>
      </c>
      <c r="H170">
        <v>128</v>
      </c>
      <c r="I170">
        <v>71.7</v>
      </c>
      <c r="J170">
        <v>45.9</v>
      </c>
      <c r="K170" t="s">
        <v>1172</v>
      </c>
      <c r="L170" t="s">
        <v>1154</v>
      </c>
    </row>
    <row r="171" spans="1:12" hidden="1" x14ac:dyDescent="0.35">
      <c r="A171" t="s">
        <v>1148</v>
      </c>
      <c r="B171">
        <v>2020</v>
      </c>
      <c r="C171" t="s">
        <v>1207</v>
      </c>
      <c r="D171" t="s">
        <v>1042</v>
      </c>
      <c r="E171" t="s">
        <v>1151</v>
      </c>
      <c r="F171" t="s">
        <v>264</v>
      </c>
      <c r="G171" s="24">
        <v>36460</v>
      </c>
      <c r="H171">
        <v>128</v>
      </c>
      <c r="I171">
        <v>71.7</v>
      </c>
      <c r="J171">
        <v>45.9</v>
      </c>
      <c r="K171" t="s">
        <v>1153</v>
      </c>
      <c r="L171" t="s">
        <v>1154</v>
      </c>
    </row>
    <row r="172" spans="1:12" hidden="1" x14ac:dyDescent="0.35">
      <c r="A172" t="s">
        <v>1148</v>
      </c>
      <c r="B172">
        <v>2025</v>
      </c>
      <c r="C172" t="s">
        <v>1207</v>
      </c>
      <c r="D172" t="s">
        <v>1042</v>
      </c>
      <c r="E172" t="s">
        <v>1151</v>
      </c>
      <c r="F172" t="s">
        <v>264</v>
      </c>
      <c r="G172" s="24">
        <v>32670</v>
      </c>
      <c r="H172">
        <v>169</v>
      </c>
      <c r="I172">
        <v>99.6</v>
      </c>
      <c r="J172">
        <v>62.7</v>
      </c>
      <c r="K172" t="s">
        <v>1173</v>
      </c>
      <c r="L172" t="s">
        <v>1154</v>
      </c>
    </row>
    <row r="173" spans="1:12" hidden="1" x14ac:dyDescent="0.35">
      <c r="A173" t="s">
        <v>1148</v>
      </c>
      <c r="B173">
        <v>2025</v>
      </c>
      <c r="C173" t="s">
        <v>1207</v>
      </c>
      <c r="D173" t="s">
        <v>1042</v>
      </c>
      <c r="E173" t="s">
        <v>1151</v>
      </c>
      <c r="F173" t="s">
        <v>264</v>
      </c>
      <c r="G173" s="24">
        <v>32670</v>
      </c>
      <c r="H173">
        <v>169</v>
      </c>
      <c r="I173">
        <v>99.6</v>
      </c>
      <c r="J173">
        <v>62.7</v>
      </c>
      <c r="K173" t="s">
        <v>1155</v>
      </c>
      <c r="L173" t="s">
        <v>1154</v>
      </c>
    </row>
    <row r="174" spans="1:12" hidden="1" x14ac:dyDescent="0.35">
      <c r="A174" t="s">
        <v>1148</v>
      </c>
      <c r="B174">
        <v>2030</v>
      </c>
      <c r="C174" t="s">
        <v>1207</v>
      </c>
      <c r="D174" t="s">
        <v>1042</v>
      </c>
      <c r="E174" t="s">
        <v>1151</v>
      </c>
      <c r="F174" t="s">
        <v>264</v>
      </c>
      <c r="G174" s="24">
        <v>31760</v>
      </c>
      <c r="H174">
        <v>183</v>
      </c>
      <c r="I174">
        <v>110</v>
      </c>
      <c r="J174">
        <v>68.7</v>
      </c>
      <c r="K174" t="s">
        <v>1174</v>
      </c>
      <c r="L174" t="s">
        <v>1154</v>
      </c>
    </row>
    <row r="175" spans="1:12" hidden="1" x14ac:dyDescent="0.35">
      <c r="A175" t="s">
        <v>1148</v>
      </c>
      <c r="B175">
        <v>2030</v>
      </c>
      <c r="C175" t="s">
        <v>1207</v>
      </c>
      <c r="D175" t="s">
        <v>1042</v>
      </c>
      <c r="E175" t="s">
        <v>1151</v>
      </c>
      <c r="F175" t="s">
        <v>264</v>
      </c>
      <c r="G175" s="24">
        <v>31760</v>
      </c>
      <c r="H175">
        <v>183</v>
      </c>
      <c r="I175">
        <v>110</v>
      </c>
      <c r="J175">
        <v>68.7</v>
      </c>
      <c r="K175" t="s">
        <v>1156</v>
      </c>
      <c r="L175" t="s">
        <v>1154</v>
      </c>
    </row>
    <row r="176" spans="1:12" hidden="1" x14ac:dyDescent="0.3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3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35">
      <c r="A178" t="s">
        <v>1148</v>
      </c>
      <c r="B178">
        <v>2040</v>
      </c>
      <c r="C178" t="s">
        <v>1207</v>
      </c>
      <c r="D178" t="s">
        <v>1042</v>
      </c>
      <c r="E178" t="s">
        <v>1151</v>
      </c>
      <c r="F178" t="s">
        <v>264</v>
      </c>
      <c r="G178" s="24">
        <v>31210</v>
      </c>
      <c r="H178">
        <v>215</v>
      </c>
      <c r="I178">
        <v>127</v>
      </c>
      <c r="J178">
        <v>79.8</v>
      </c>
      <c r="K178" t="s">
        <v>1158</v>
      </c>
      <c r="L178" t="s">
        <v>1154</v>
      </c>
    </row>
    <row r="179" spans="1:12" hidden="1" x14ac:dyDescent="0.35">
      <c r="A179" t="s">
        <v>1148</v>
      </c>
      <c r="B179">
        <v>2040</v>
      </c>
      <c r="C179" t="s">
        <v>1207</v>
      </c>
      <c r="D179" t="s">
        <v>1042</v>
      </c>
      <c r="E179" t="s">
        <v>1151</v>
      </c>
      <c r="F179" t="s">
        <v>264</v>
      </c>
      <c r="G179" s="24">
        <v>31210</v>
      </c>
      <c r="H179">
        <v>215</v>
      </c>
      <c r="I179">
        <v>127</v>
      </c>
      <c r="J179">
        <v>79.8</v>
      </c>
      <c r="K179" t="s">
        <v>1158</v>
      </c>
      <c r="L179" t="s">
        <v>1154</v>
      </c>
    </row>
    <row r="180" spans="1:12" hidden="1" x14ac:dyDescent="0.35">
      <c r="A180" t="s">
        <v>1148</v>
      </c>
      <c r="B180">
        <v>2045</v>
      </c>
      <c r="C180" t="s">
        <v>1207</v>
      </c>
      <c r="D180" t="s">
        <v>1042</v>
      </c>
      <c r="E180" t="s">
        <v>1151</v>
      </c>
      <c r="F180" t="s">
        <v>264</v>
      </c>
      <c r="G180" s="24">
        <v>30570</v>
      </c>
      <c r="H180">
        <v>222</v>
      </c>
      <c r="I180">
        <v>132</v>
      </c>
      <c r="J180">
        <v>82.7</v>
      </c>
      <c r="K180" t="s">
        <v>1158</v>
      </c>
      <c r="L180" t="s">
        <v>1154</v>
      </c>
    </row>
    <row r="181" spans="1:12" hidden="1" x14ac:dyDescent="0.35">
      <c r="A181" t="s">
        <v>1148</v>
      </c>
      <c r="B181">
        <v>2045</v>
      </c>
      <c r="C181" t="s">
        <v>1207</v>
      </c>
      <c r="D181" t="s">
        <v>1042</v>
      </c>
      <c r="E181" t="s">
        <v>1151</v>
      </c>
      <c r="F181" t="s">
        <v>264</v>
      </c>
      <c r="G181" s="24">
        <v>30570</v>
      </c>
      <c r="H181">
        <v>222</v>
      </c>
      <c r="I181">
        <v>132</v>
      </c>
      <c r="J181">
        <v>82.7</v>
      </c>
      <c r="K181" t="s">
        <v>1158</v>
      </c>
      <c r="L181" t="s">
        <v>1154</v>
      </c>
    </row>
    <row r="182" spans="1:12" hidden="1" x14ac:dyDescent="0.35">
      <c r="A182" t="s">
        <v>1148</v>
      </c>
      <c r="B182">
        <v>2050</v>
      </c>
      <c r="C182" t="s">
        <v>1207</v>
      </c>
      <c r="D182" t="s">
        <v>1042</v>
      </c>
      <c r="E182" t="s">
        <v>1151</v>
      </c>
      <c r="F182" t="s">
        <v>264</v>
      </c>
      <c r="G182" s="24">
        <v>29930</v>
      </c>
      <c r="H182">
        <v>231</v>
      </c>
      <c r="I182">
        <v>136</v>
      </c>
      <c r="J182">
        <v>85.6</v>
      </c>
      <c r="K182" t="s">
        <v>1176</v>
      </c>
      <c r="L182" t="s">
        <v>1154</v>
      </c>
    </row>
    <row r="183" spans="1:12" hidden="1" x14ac:dyDescent="0.35">
      <c r="A183" t="s">
        <v>1148</v>
      </c>
      <c r="B183">
        <v>2050</v>
      </c>
      <c r="C183" t="s">
        <v>1207</v>
      </c>
      <c r="D183" t="s">
        <v>1042</v>
      </c>
      <c r="E183" t="s">
        <v>1151</v>
      </c>
      <c r="F183" t="s">
        <v>264</v>
      </c>
      <c r="G183" s="24">
        <v>29930</v>
      </c>
      <c r="H183">
        <v>231</v>
      </c>
      <c r="I183">
        <v>136</v>
      </c>
      <c r="J183">
        <v>85.6</v>
      </c>
      <c r="K183" t="s">
        <v>1159</v>
      </c>
      <c r="L183" t="s">
        <v>1154</v>
      </c>
    </row>
    <row r="184" spans="1:12" hidden="1" x14ac:dyDescent="0.35">
      <c r="A184" t="s">
        <v>1160</v>
      </c>
      <c r="B184">
        <v>2020</v>
      </c>
      <c r="C184" t="s">
        <v>1207</v>
      </c>
      <c r="D184" t="s">
        <v>1042</v>
      </c>
      <c r="E184" t="s">
        <v>1151</v>
      </c>
      <c r="F184" t="s">
        <v>264</v>
      </c>
      <c r="G184" s="24">
        <v>36460</v>
      </c>
      <c r="H184">
        <v>128</v>
      </c>
      <c r="I184">
        <v>71.7</v>
      </c>
      <c r="J184">
        <v>45.9</v>
      </c>
      <c r="K184" t="s">
        <v>1178</v>
      </c>
      <c r="L184" t="s">
        <v>1154</v>
      </c>
    </row>
    <row r="185" spans="1:12" hidden="1" x14ac:dyDescent="0.35">
      <c r="A185" t="s">
        <v>1160</v>
      </c>
      <c r="B185">
        <v>2020</v>
      </c>
      <c r="C185" t="s">
        <v>1207</v>
      </c>
      <c r="D185" t="s">
        <v>1042</v>
      </c>
      <c r="E185" t="s">
        <v>1151</v>
      </c>
      <c r="F185" t="s">
        <v>264</v>
      </c>
      <c r="G185" s="24">
        <v>36460</v>
      </c>
      <c r="H185">
        <v>128</v>
      </c>
      <c r="I185">
        <v>71.7</v>
      </c>
      <c r="J185">
        <v>45.9</v>
      </c>
      <c r="K185" t="s">
        <v>1161</v>
      </c>
      <c r="L185" t="s">
        <v>1162</v>
      </c>
    </row>
    <row r="186" spans="1:12" hidden="1" x14ac:dyDescent="0.35">
      <c r="A186" t="s">
        <v>1160</v>
      </c>
      <c r="B186">
        <v>2025</v>
      </c>
      <c r="C186" t="s">
        <v>1207</v>
      </c>
      <c r="D186" t="s">
        <v>1042</v>
      </c>
      <c r="E186" t="s">
        <v>1151</v>
      </c>
      <c r="F186" t="s">
        <v>264</v>
      </c>
      <c r="G186" s="24">
        <v>36460</v>
      </c>
      <c r="H186">
        <v>128</v>
      </c>
      <c r="I186">
        <v>71.7</v>
      </c>
      <c r="J186">
        <v>45.9</v>
      </c>
      <c r="K186" t="s">
        <v>1178</v>
      </c>
      <c r="L186" t="s">
        <v>1154</v>
      </c>
    </row>
    <row r="187" spans="1:12" hidden="1" x14ac:dyDescent="0.35">
      <c r="A187" t="s">
        <v>1160</v>
      </c>
      <c r="B187">
        <v>2025</v>
      </c>
      <c r="C187" t="s">
        <v>1207</v>
      </c>
      <c r="D187" t="s">
        <v>1042</v>
      </c>
      <c r="E187" t="s">
        <v>1151</v>
      </c>
      <c r="F187" t="s">
        <v>264</v>
      </c>
      <c r="G187" s="24">
        <v>36460</v>
      </c>
      <c r="H187">
        <v>128</v>
      </c>
      <c r="I187">
        <v>71.7</v>
      </c>
      <c r="J187">
        <v>45.9</v>
      </c>
      <c r="K187" t="s">
        <v>1161</v>
      </c>
      <c r="L187" t="s">
        <v>1162</v>
      </c>
    </row>
    <row r="188" spans="1:12" hidden="1" x14ac:dyDescent="0.35">
      <c r="A188" t="s">
        <v>1160</v>
      </c>
      <c r="B188">
        <v>2030</v>
      </c>
      <c r="C188" t="s">
        <v>1207</v>
      </c>
      <c r="D188" t="s">
        <v>1042</v>
      </c>
      <c r="E188" t="s">
        <v>1151</v>
      </c>
      <c r="F188" t="s">
        <v>264</v>
      </c>
      <c r="G188" s="24">
        <v>36460</v>
      </c>
      <c r="H188">
        <v>128</v>
      </c>
      <c r="I188">
        <v>71.7</v>
      </c>
      <c r="J188">
        <v>45.9</v>
      </c>
      <c r="K188" t="s">
        <v>1178</v>
      </c>
      <c r="L188" t="s">
        <v>1154</v>
      </c>
    </row>
    <row r="189" spans="1:12" hidden="1" x14ac:dyDescent="0.35">
      <c r="A189" t="s">
        <v>1160</v>
      </c>
      <c r="B189">
        <v>2030</v>
      </c>
      <c r="C189" t="s">
        <v>1207</v>
      </c>
      <c r="D189" t="s">
        <v>1042</v>
      </c>
      <c r="E189" t="s">
        <v>1151</v>
      </c>
      <c r="F189" t="s">
        <v>264</v>
      </c>
      <c r="G189" s="24">
        <v>36460</v>
      </c>
      <c r="H189">
        <v>128</v>
      </c>
      <c r="I189">
        <v>71.7</v>
      </c>
      <c r="J189">
        <v>45.9</v>
      </c>
      <c r="K189" t="s">
        <v>1161</v>
      </c>
      <c r="L189" t="s">
        <v>1162</v>
      </c>
    </row>
    <row r="190" spans="1:12" hidden="1" x14ac:dyDescent="0.35">
      <c r="A190" t="s">
        <v>1160</v>
      </c>
      <c r="B190">
        <v>2035</v>
      </c>
      <c r="C190" t="s">
        <v>1207</v>
      </c>
      <c r="D190" t="s">
        <v>1042</v>
      </c>
      <c r="E190" t="s">
        <v>1151</v>
      </c>
      <c r="F190" t="s">
        <v>264</v>
      </c>
      <c r="G190" s="24">
        <v>36460</v>
      </c>
      <c r="H190">
        <v>128</v>
      </c>
      <c r="I190">
        <v>71.7</v>
      </c>
      <c r="J190">
        <v>45.9</v>
      </c>
      <c r="K190" t="s">
        <v>1178</v>
      </c>
      <c r="L190" t="s">
        <v>1154</v>
      </c>
    </row>
    <row r="191" spans="1:12" hidden="1" x14ac:dyDescent="0.35">
      <c r="A191" t="s">
        <v>1160</v>
      </c>
      <c r="B191">
        <v>2035</v>
      </c>
      <c r="C191" t="s">
        <v>1207</v>
      </c>
      <c r="D191" t="s">
        <v>1042</v>
      </c>
      <c r="E191" t="s">
        <v>1151</v>
      </c>
      <c r="F191" t="s">
        <v>264</v>
      </c>
      <c r="G191" s="24">
        <v>36460</v>
      </c>
      <c r="H191">
        <v>128</v>
      </c>
      <c r="I191">
        <v>71.7</v>
      </c>
      <c r="J191">
        <v>45.9</v>
      </c>
      <c r="K191" t="s">
        <v>1161</v>
      </c>
      <c r="L191" t="s">
        <v>1162</v>
      </c>
    </row>
    <row r="192" spans="1:12" hidden="1" x14ac:dyDescent="0.35">
      <c r="A192" t="s">
        <v>1160</v>
      </c>
      <c r="B192">
        <v>2040</v>
      </c>
      <c r="C192" t="s">
        <v>1207</v>
      </c>
      <c r="D192" t="s">
        <v>1042</v>
      </c>
      <c r="E192" t="s">
        <v>1151</v>
      </c>
      <c r="F192" t="s">
        <v>264</v>
      </c>
      <c r="G192" s="24">
        <v>36460</v>
      </c>
      <c r="H192">
        <v>128</v>
      </c>
      <c r="I192">
        <v>71.7</v>
      </c>
      <c r="J192">
        <v>45.9</v>
      </c>
      <c r="K192" t="s">
        <v>1178</v>
      </c>
      <c r="L192" t="s">
        <v>1154</v>
      </c>
    </row>
    <row r="193" spans="1:12" hidden="1" x14ac:dyDescent="0.35">
      <c r="A193" t="s">
        <v>1160</v>
      </c>
      <c r="B193">
        <v>2040</v>
      </c>
      <c r="C193" t="s">
        <v>1207</v>
      </c>
      <c r="D193" t="s">
        <v>1042</v>
      </c>
      <c r="E193" t="s">
        <v>1151</v>
      </c>
      <c r="F193" t="s">
        <v>264</v>
      </c>
      <c r="G193" s="24">
        <v>36460</v>
      </c>
      <c r="H193">
        <v>128</v>
      </c>
      <c r="I193">
        <v>71.7</v>
      </c>
      <c r="J193">
        <v>45.9</v>
      </c>
      <c r="K193" t="s">
        <v>1161</v>
      </c>
      <c r="L193" t="s">
        <v>1162</v>
      </c>
    </row>
    <row r="194" spans="1:12" hidden="1" x14ac:dyDescent="0.35">
      <c r="A194" t="s">
        <v>1160</v>
      </c>
      <c r="B194">
        <v>2045</v>
      </c>
      <c r="C194" t="s">
        <v>1207</v>
      </c>
      <c r="D194" t="s">
        <v>1042</v>
      </c>
      <c r="E194" t="s">
        <v>1151</v>
      </c>
      <c r="F194" t="s">
        <v>264</v>
      </c>
      <c r="G194" s="24">
        <v>36460</v>
      </c>
      <c r="H194">
        <v>128</v>
      </c>
      <c r="I194">
        <v>71.7</v>
      </c>
      <c r="J194">
        <v>45.9</v>
      </c>
      <c r="K194" t="s">
        <v>1178</v>
      </c>
      <c r="L194" t="s">
        <v>1154</v>
      </c>
    </row>
    <row r="195" spans="1:12" hidden="1" x14ac:dyDescent="0.35">
      <c r="A195" t="s">
        <v>1160</v>
      </c>
      <c r="B195">
        <v>2045</v>
      </c>
      <c r="C195" t="s">
        <v>1207</v>
      </c>
      <c r="D195" t="s">
        <v>1042</v>
      </c>
      <c r="E195" t="s">
        <v>1151</v>
      </c>
      <c r="F195" t="s">
        <v>264</v>
      </c>
      <c r="G195" s="24">
        <v>36460</v>
      </c>
      <c r="H195">
        <v>128</v>
      </c>
      <c r="I195">
        <v>71.7</v>
      </c>
      <c r="J195">
        <v>45.9</v>
      </c>
      <c r="K195" t="s">
        <v>1161</v>
      </c>
      <c r="L195" t="s">
        <v>1162</v>
      </c>
    </row>
    <row r="196" spans="1:12" hidden="1" x14ac:dyDescent="0.35">
      <c r="A196" t="s">
        <v>1160</v>
      </c>
      <c r="B196">
        <v>2050</v>
      </c>
      <c r="C196" t="s">
        <v>1207</v>
      </c>
      <c r="D196" t="s">
        <v>1042</v>
      </c>
      <c r="E196" t="s">
        <v>1151</v>
      </c>
      <c r="F196" t="s">
        <v>264</v>
      </c>
      <c r="G196" s="24">
        <v>36460</v>
      </c>
      <c r="H196">
        <v>128</v>
      </c>
      <c r="I196">
        <v>71.7</v>
      </c>
      <c r="J196">
        <v>45.9</v>
      </c>
      <c r="K196" t="s">
        <v>1178</v>
      </c>
      <c r="L196" t="s">
        <v>1154</v>
      </c>
    </row>
    <row r="197" spans="1:12" hidden="1" x14ac:dyDescent="0.35">
      <c r="A197" t="s">
        <v>1160</v>
      </c>
      <c r="B197">
        <v>2050</v>
      </c>
      <c r="C197" t="s">
        <v>1207</v>
      </c>
      <c r="D197" t="s">
        <v>1042</v>
      </c>
      <c r="E197" t="s">
        <v>1151</v>
      </c>
      <c r="F197" t="s">
        <v>264</v>
      </c>
      <c r="G197" s="24">
        <v>36460</v>
      </c>
      <c r="H197">
        <v>128</v>
      </c>
      <c r="I197">
        <v>71.7</v>
      </c>
      <c r="J197">
        <v>45.9</v>
      </c>
      <c r="K197" t="s">
        <v>1161</v>
      </c>
      <c r="L197" t="s">
        <v>1162</v>
      </c>
    </row>
    <row r="198" spans="1:12" hidden="1" x14ac:dyDescent="0.35">
      <c r="A198" t="s">
        <v>1163</v>
      </c>
      <c r="B198">
        <v>2020</v>
      </c>
      <c r="C198" t="s">
        <v>1207</v>
      </c>
      <c r="D198" t="s">
        <v>1042</v>
      </c>
      <c r="E198" t="s">
        <v>1151</v>
      </c>
      <c r="F198" t="s">
        <v>264</v>
      </c>
      <c r="G198" s="24">
        <v>36460</v>
      </c>
      <c r="H198">
        <v>128</v>
      </c>
      <c r="I198">
        <v>71.7</v>
      </c>
      <c r="J198">
        <v>45.9</v>
      </c>
      <c r="K198" t="s">
        <v>1178</v>
      </c>
      <c r="L198" t="s">
        <v>1154</v>
      </c>
    </row>
    <row r="199" spans="1:12" hidden="1" x14ac:dyDescent="0.35">
      <c r="A199" t="s">
        <v>1163</v>
      </c>
      <c r="B199">
        <v>2020</v>
      </c>
      <c r="C199" t="s">
        <v>1207</v>
      </c>
      <c r="D199" t="s">
        <v>1042</v>
      </c>
      <c r="E199" t="s">
        <v>1151</v>
      </c>
      <c r="F199" t="s">
        <v>264</v>
      </c>
      <c r="G199" s="24">
        <v>36460</v>
      </c>
      <c r="H199">
        <v>128</v>
      </c>
      <c r="I199">
        <v>71.7</v>
      </c>
      <c r="J199">
        <v>45.9</v>
      </c>
      <c r="K199" t="s">
        <v>1161</v>
      </c>
      <c r="L199" t="s">
        <v>1154</v>
      </c>
    </row>
    <row r="200" spans="1:12" hidden="1" x14ac:dyDescent="0.35">
      <c r="A200" t="s">
        <v>1163</v>
      </c>
      <c r="B200">
        <v>2025</v>
      </c>
      <c r="C200" t="s">
        <v>1207</v>
      </c>
      <c r="D200" t="s">
        <v>1042</v>
      </c>
      <c r="E200" t="s">
        <v>1151</v>
      </c>
      <c r="F200" t="s">
        <v>264</v>
      </c>
      <c r="G200" s="24">
        <v>36060</v>
      </c>
      <c r="H200">
        <v>147</v>
      </c>
      <c r="I200">
        <v>75.2</v>
      </c>
      <c r="J200">
        <v>49.7</v>
      </c>
      <c r="K200" t="s">
        <v>1179</v>
      </c>
      <c r="L200" t="s">
        <v>1154</v>
      </c>
    </row>
    <row r="201" spans="1:12" hidden="1" x14ac:dyDescent="0.35">
      <c r="A201" t="s">
        <v>1163</v>
      </c>
      <c r="B201">
        <v>2025</v>
      </c>
      <c r="C201" t="s">
        <v>1207</v>
      </c>
      <c r="D201" t="s">
        <v>1042</v>
      </c>
      <c r="E201" t="s">
        <v>1151</v>
      </c>
      <c r="F201" t="s">
        <v>264</v>
      </c>
      <c r="G201" s="24">
        <v>36060</v>
      </c>
      <c r="H201">
        <v>147</v>
      </c>
      <c r="I201">
        <v>75.2</v>
      </c>
      <c r="J201">
        <v>49.7</v>
      </c>
      <c r="K201" t="s">
        <v>1164</v>
      </c>
      <c r="L201" t="s">
        <v>1154</v>
      </c>
    </row>
    <row r="202" spans="1:12" hidden="1" x14ac:dyDescent="0.35">
      <c r="A202" t="s">
        <v>1163</v>
      </c>
      <c r="B202">
        <v>2030</v>
      </c>
      <c r="C202" t="s">
        <v>1207</v>
      </c>
      <c r="D202" t="s">
        <v>1042</v>
      </c>
      <c r="E202" t="s">
        <v>1151</v>
      </c>
      <c r="F202" t="s">
        <v>264</v>
      </c>
      <c r="G202" s="24">
        <v>32840</v>
      </c>
      <c r="H202">
        <v>152</v>
      </c>
      <c r="I202">
        <v>85.6</v>
      </c>
      <c r="J202">
        <v>54.8</v>
      </c>
      <c r="K202" t="s">
        <v>1180</v>
      </c>
      <c r="L202" t="s">
        <v>1154</v>
      </c>
    </row>
    <row r="203" spans="1:12" hidden="1" x14ac:dyDescent="0.35">
      <c r="A203" t="s">
        <v>1163</v>
      </c>
      <c r="B203">
        <v>2030</v>
      </c>
      <c r="C203" t="s">
        <v>1207</v>
      </c>
      <c r="D203" t="s">
        <v>1042</v>
      </c>
      <c r="E203" t="s">
        <v>1151</v>
      </c>
      <c r="F203" t="s">
        <v>264</v>
      </c>
      <c r="G203" s="24">
        <v>32840</v>
      </c>
      <c r="H203">
        <v>152</v>
      </c>
      <c r="I203">
        <v>85.6</v>
      </c>
      <c r="J203">
        <v>54.8</v>
      </c>
      <c r="K203" t="s">
        <v>1165</v>
      </c>
      <c r="L203" t="s">
        <v>1154</v>
      </c>
    </row>
    <row r="204" spans="1:12" hidden="1" x14ac:dyDescent="0.35">
      <c r="A204" t="s">
        <v>1163</v>
      </c>
      <c r="B204">
        <v>2035</v>
      </c>
      <c r="C204" t="s">
        <v>1207</v>
      </c>
      <c r="D204" t="s">
        <v>1042</v>
      </c>
      <c r="E204" t="s">
        <v>1151</v>
      </c>
      <c r="F204" t="s">
        <v>264</v>
      </c>
      <c r="G204" s="24">
        <v>31490</v>
      </c>
      <c r="H204">
        <v>172</v>
      </c>
      <c r="I204">
        <v>90.4</v>
      </c>
      <c r="J204">
        <v>59.2</v>
      </c>
      <c r="K204" t="s">
        <v>1181</v>
      </c>
      <c r="L204" t="s">
        <v>1154</v>
      </c>
    </row>
    <row r="205" spans="1:12" hidden="1" x14ac:dyDescent="0.35">
      <c r="A205" t="s">
        <v>1163</v>
      </c>
      <c r="B205">
        <v>2035</v>
      </c>
      <c r="C205" t="s">
        <v>1207</v>
      </c>
      <c r="D205" t="s">
        <v>1042</v>
      </c>
      <c r="E205" t="s">
        <v>1151</v>
      </c>
      <c r="F205" t="s">
        <v>264</v>
      </c>
      <c r="G205" s="24">
        <v>31490</v>
      </c>
      <c r="H205">
        <v>172</v>
      </c>
      <c r="I205">
        <v>90.4</v>
      </c>
      <c r="J205">
        <v>59.2</v>
      </c>
      <c r="K205" t="s">
        <v>1166</v>
      </c>
      <c r="L205" t="s">
        <v>1154</v>
      </c>
    </row>
    <row r="206" spans="1:12" hidden="1" x14ac:dyDescent="0.35">
      <c r="A206" t="s">
        <v>1163</v>
      </c>
      <c r="B206">
        <v>2040</v>
      </c>
      <c r="C206" t="s">
        <v>1207</v>
      </c>
      <c r="D206" t="s">
        <v>1042</v>
      </c>
      <c r="E206" t="s">
        <v>1151</v>
      </c>
      <c r="F206" t="s">
        <v>264</v>
      </c>
      <c r="G206" s="24">
        <v>30810</v>
      </c>
      <c r="H206">
        <v>179</v>
      </c>
      <c r="I206">
        <v>94.3</v>
      </c>
      <c r="J206">
        <v>61.8</v>
      </c>
      <c r="K206" t="s">
        <v>1158</v>
      </c>
      <c r="L206" t="s">
        <v>1154</v>
      </c>
    </row>
    <row r="207" spans="1:12" hidden="1" x14ac:dyDescent="0.35">
      <c r="A207" t="s">
        <v>1163</v>
      </c>
      <c r="B207">
        <v>2040</v>
      </c>
      <c r="C207" t="s">
        <v>1207</v>
      </c>
      <c r="D207" t="s">
        <v>1042</v>
      </c>
      <c r="E207" t="s">
        <v>1151</v>
      </c>
      <c r="F207" t="s">
        <v>264</v>
      </c>
      <c r="G207" s="24">
        <v>30810</v>
      </c>
      <c r="H207">
        <v>179</v>
      </c>
      <c r="I207">
        <v>94.3</v>
      </c>
      <c r="J207">
        <v>61.8</v>
      </c>
      <c r="K207" t="s">
        <v>1158</v>
      </c>
      <c r="L207" t="s">
        <v>1154</v>
      </c>
    </row>
    <row r="208" spans="1:12" hidden="1" x14ac:dyDescent="0.3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3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3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3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35">
      <c r="A212" t="s">
        <v>1148</v>
      </c>
      <c r="B212">
        <v>2020</v>
      </c>
      <c r="C212" t="s">
        <v>1208</v>
      </c>
      <c r="D212" t="s">
        <v>1042</v>
      </c>
      <c r="E212" t="s">
        <v>1151</v>
      </c>
      <c r="F212" t="s">
        <v>264</v>
      </c>
      <c r="G212" s="24">
        <v>45660</v>
      </c>
      <c r="H212">
        <v>86.9</v>
      </c>
      <c r="I212">
        <v>160</v>
      </c>
      <c r="J212">
        <v>56.3</v>
      </c>
      <c r="K212" t="s">
        <v>1172</v>
      </c>
      <c r="L212" t="s">
        <v>1154</v>
      </c>
    </row>
    <row r="213" spans="1:12" hidden="1" x14ac:dyDescent="0.35">
      <c r="A213" t="s">
        <v>1148</v>
      </c>
      <c r="B213">
        <v>2020</v>
      </c>
      <c r="C213" t="s">
        <v>1208</v>
      </c>
      <c r="D213" t="s">
        <v>1042</v>
      </c>
      <c r="E213" t="s">
        <v>1151</v>
      </c>
      <c r="F213" t="s">
        <v>264</v>
      </c>
      <c r="G213" s="24">
        <v>45660</v>
      </c>
      <c r="H213">
        <v>86.9</v>
      </c>
      <c r="I213">
        <v>160</v>
      </c>
      <c r="J213">
        <v>56.3</v>
      </c>
      <c r="K213" t="s">
        <v>1153</v>
      </c>
      <c r="L213" t="s">
        <v>1154</v>
      </c>
    </row>
    <row r="214" spans="1:12" hidden="1" x14ac:dyDescent="0.3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3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35">
      <c r="A216" t="s">
        <v>1148</v>
      </c>
      <c r="B216">
        <v>2030</v>
      </c>
      <c r="C216" t="s">
        <v>1208</v>
      </c>
      <c r="D216" t="s">
        <v>1042</v>
      </c>
      <c r="E216" t="s">
        <v>1151</v>
      </c>
      <c r="F216" t="s">
        <v>264</v>
      </c>
      <c r="G216" s="24">
        <v>34450</v>
      </c>
      <c r="H216">
        <v>126</v>
      </c>
      <c r="I216">
        <v>252</v>
      </c>
      <c r="J216">
        <v>83.9</v>
      </c>
      <c r="K216" t="s">
        <v>1174</v>
      </c>
      <c r="L216" t="s">
        <v>1154</v>
      </c>
    </row>
    <row r="217" spans="1:12" hidden="1" x14ac:dyDescent="0.35">
      <c r="A217" t="s">
        <v>1148</v>
      </c>
      <c r="B217">
        <v>2030</v>
      </c>
      <c r="C217" t="s">
        <v>1208</v>
      </c>
      <c r="D217" t="s">
        <v>1042</v>
      </c>
      <c r="E217" t="s">
        <v>1151</v>
      </c>
      <c r="F217" t="s">
        <v>264</v>
      </c>
      <c r="G217" s="24">
        <v>34450</v>
      </c>
      <c r="H217">
        <v>126</v>
      </c>
      <c r="I217">
        <v>252</v>
      </c>
      <c r="J217">
        <v>83.9</v>
      </c>
      <c r="K217" t="s">
        <v>1156</v>
      </c>
      <c r="L217" t="s">
        <v>1154</v>
      </c>
    </row>
    <row r="218" spans="1:12" hidden="1" x14ac:dyDescent="0.35">
      <c r="A218" t="s">
        <v>1148</v>
      </c>
      <c r="B218">
        <v>2035</v>
      </c>
      <c r="C218" t="s">
        <v>1208</v>
      </c>
      <c r="D218" t="s">
        <v>1042</v>
      </c>
      <c r="E218" t="s">
        <v>1151</v>
      </c>
      <c r="F218" t="s">
        <v>264</v>
      </c>
      <c r="G218" s="24">
        <v>33900</v>
      </c>
      <c r="H218">
        <v>142</v>
      </c>
      <c r="I218">
        <v>285</v>
      </c>
      <c r="J218">
        <v>94.6</v>
      </c>
      <c r="K218" t="s">
        <v>1175</v>
      </c>
      <c r="L218" t="s">
        <v>1154</v>
      </c>
    </row>
    <row r="219" spans="1:12" hidden="1" x14ac:dyDescent="0.35">
      <c r="A219" t="s">
        <v>1148</v>
      </c>
      <c r="B219">
        <v>2035</v>
      </c>
      <c r="C219" t="s">
        <v>1208</v>
      </c>
      <c r="D219" t="s">
        <v>1042</v>
      </c>
      <c r="E219" t="s">
        <v>1151</v>
      </c>
      <c r="F219" t="s">
        <v>264</v>
      </c>
      <c r="G219" s="24">
        <v>33900</v>
      </c>
      <c r="H219">
        <v>142</v>
      </c>
      <c r="I219">
        <v>285</v>
      </c>
      <c r="J219">
        <v>94.6</v>
      </c>
      <c r="K219" t="s">
        <v>1157</v>
      </c>
      <c r="L219" t="s">
        <v>1154</v>
      </c>
    </row>
    <row r="220" spans="1:12" hidden="1" x14ac:dyDescent="0.35">
      <c r="A220" t="s">
        <v>1148</v>
      </c>
      <c r="B220">
        <v>2040</v>
      </c>
      <c r="C220" t="s">
        <v>1208</v>
      </c>
      <c r="D220" t="s">
        <v>1042</v>
      </c>
      <c r="E220" t="s">
        <v>1151</v>
      </c>
      <c r="F220" t="s">
        <v>264</v>
      </c>
      <c r="G220" s="24">
        <v>33190</v>
      </c>
      <c r="H220">
        <v>148</v>
      </c>
      <c r="I220">
        <v>294</v>
      </c>
      <c r="J220">
        <v>98.4</v>
      </c>
      <c r="K220" t="s">
        <v>1158</v>
      </c>
      <c r="L220" t="s">
        <v>1154</v>
      </c>
    </row>
    <row r="221" spans="1:12" hidden="1" x14ac:dyDescent="0.35">
      <c r="A221" t="s">
        <v>1148</v>
      </c>
      <c r="B221">
        <v>2040</v>
      </c>
      <c r="C221" t="s">
        <v>1208</v>
      </c>
      <c r="D221" t="s">
        <v>1042</v>
      </c>
      <c r="E221" t="s">
        <v>1151</v>
      </c>
      <c r="F221" t="s">
        <v>264</v>
      </c>
      <c r="G221" s="24">
        <v>33190</v>
      </c>
      <c r="H221">
        <v>148</v>
      </c>
      <c r="I221">
        <v>294</v>
      </c>
      <c r="J221">
        <v>98.4</v>
      </c>
      <c r="K221" t="s">
        <v>1158</v>
      </c>
      <c r="L221" t="s">
        <v>1154</v>
      </c>
    </row>
    <row r="222" spans="1:12" hidden="1" x14ac:dyDescent="0.35">
      <c r="A222" t="s">
        <v>1148</v>
      </c>
      <c r="B222">
        <v>2045</v>
      </c>
      <c r="C222" t="s">
        <v>1208</v>
      </c>
      <c r="D222" t="s">
        <v>1042</v>
      </c>
      <c r="E222" t="s">
        <v>1151</v>
      </c>
      <c r="F222" t="s">
        <v>264</v>
      </c>
      <c r="G222" s="24">
        <v>32480</v>
      </c>
      <c r="H222">
        <v>154</v>
      </c>
      <c r="I222">
        <v>304</v>
      </c>
      <c r="J222">
        <v>102</v>
      </c>
      <c r="K222" t="s">
        <v>1158</v>
      </c>
      <c r="L222" t="s">
        <v>1154</v>
      </c>
    </row>
    <row r="223" spans="1:12" hidden="1" x14ac:dyDescent="0.35">
      <c r="A223" t="s">
        <v>1148</v>
      </c>
      <c r="B223">
        <v>2045</v>
      </c>
      <c r="C223" t="s">
        <v>1208</v>
      </c>
      <c r="D223" t="s">
        <v>1042</v>
      </c>
      <c r="E223" t="s">
        <v>1151</v>
      </c>
      <c r="F223" t="s">
        <v>264</v>
      </c>
      <c r="G223" s="24">
        <v>32480</v>
      </c>
      <c r="H223">
        <v>154</v>
      </c>
      <c r="I223">
        <v>304</v>
      </c>
      <c r="J223">
        <v>102</v>
      </c>
      <c r="K223" t="s">
        <v>1158</v>
      </c>
      <c r="L223" t="s">
        <v>1154</v>
      </c>
    </row>
    <row r="224" spans="1:12" hidden="1" x14ac:dyDescent="0.35">
      <c r="A224" t="s">
        <v>1148</v>
      </c>
      <c r="B224">
        <v>2050</v>
      </c>
      <c r="C224" t="s">
        <v>1208</v>
      </c>
      <c r="D224" t="s">
        <v>1042</v>
      </c>
      <c r="E224" t="s">
        <v>1151</v>
      </c>
      <c r="F224" t="s">
        <v>264</v>
      </c>
      <c r="G224" s="24">
        <v>31780</v>
      </c>
      <c r="H224">
        <v>161</v>
      </c>
      <c r="I224">
        <v>313</v>
      </c>
      <c r="J224">
        <v>106</v>
      </c>
      <c r="K224" t="s">
        <v>1176</v>
      </c>
      <c r="L224" t="s">
        <v>1154</v>
      </c>
    </row>
    <row r="225" spans="1:12" hidden="1" x14ac:dyDescent="0.35">
      <c r="A225" t="s">
        <v>1148</v>
      </c>
      <c r="B225">
        <v>2050</v>
      </c>
      <c r="C225" t="s">
        <v>1208</v>
      </c>
      <c r="D225" t="s">
        <v>1042</v>
      </c>
      <c r="E225" t="s">
        <v>1151</v>
      </c>
      <c r="F225" t="s">
        <v>264</v>
      </c>
      <c r="G225" s="24">
        <v>31780</v>
      </c>
      <c r="H225">
        <v>161</v>
      </c>
      <c r="I225">
        <v>313</v>
      </c>
      <c r="J225">
        <v>106</v>
      </c>
      <c r="K225" t="s">
        <v>1159</v>
      </c>
      <c r="L225" t="s">
        <v>1154</v>
      </c>
    </row>
    <row r="226" spans="1:12" hidden="1" x14ac:dyDescent="0.35">
      <c r="A226" t="s">
        <v>1160</v>
      </c>
      <c r="B226">
        <v>2020</v>
      </c>
      <c r="C226" t="s">
        <v>1208</v>
      </c>
      <c r="D226" t="s">
        <v>1042</v>
      </c>
      <c r="E226" t="s">
        <v>1151</v>
      </c>
      <c r="F226" t="s">
        <v>264</v>
      </c>
      <c r="G226" s="24">
        <v>45660</v>
      </c>
      <c r="H226">
        <v>86.9</v>
      </c>
      <c r="I226">
        <v>160</v>
      </c>
      <c r="J226">
        <v>56.3</v>
      </c>
      <c r="K226" t="s">
        <v>1178</v>
      </c>
      <c r="L226" t="s">
        <v>1154</v>
      </c>
    </row>
    <row r="227" spans="1:12" hidden="1" x14ac:dyDescent="0.35">
      <c r="A227" t="s">
        <v>1160</v>
      </c>
      <c r="B227">
        <v>2020</v>
      </c>
      <c r="C227" t="s">
        <v>1208</v>
      </c>
      <c r="D227" t="s">
        <v>1042</v>
      </c>
      <c r="E227" t="s">
        <v>1151</v>
      </c>
      <c r="F227" t="s">
        <v>264</v>
      </c>
      <c r="G227" s="24">
        <v>45660</v>
      </c>
      <c r="H227">
        <v>86.9</v>
      </c>
      <c r="I227">
        <v>160</v>
      </c>
      <c r="J227">
        <v>56.3</v>
      </c>
      <c r="K227" t="s">
        <v>1161</v>
      </c>
      <c r="L227" t="s">
        <v>1162</v>
      </c>
    </row>
    <row r="228" spans="1:12" hidden="1" x14ac:dyDescent="0.35">
      <c r="A228" t="s">
        <v>1160</v>
      </c>
      <c r="B228">
        <v>2025</v>
      </c>
      <c r="C228" t="s">
        <v>1208</v>
      </c>
      <c r="D228" t="s">
        <v>1042</v>
      </c>
      <c r="E228" t="s">
        <v>1151</v>
      </c>
      <c r="F228" t="s">
        <v>264</v>
      </c>
      <c r="G228" s="24">
        <v>45660</v>
      </c>
      <c r="H228">
        <v>86.9</v>
      </c>
      <c r="I228">
        <v>160</v>
      </c>
      <c r="J228">
        <v>56.3</v>
      </c>
      <c r="K228" t="s">
        <v>1178</v>
      </c>
      <c r="L228" t="s">
        <v>1154</v>
      </c>
    </row>
    <row r="229" spans="1:12" hidden="1" x14ac:dyDescent="0.35">
      <c r="A229" t="s">
        <v>1160</v>
      </c>
      <c r="B229">
        <v>2025</v>
      </c>
      <c r="C229" t="s">
        <v>1208</v>
      </c>
      <c r="D229" t="s">
        <v>1042</v>
      </c>
      <c r="E229" t="s">
        <v>1151</v>
      </c>
      <c r="F229" t="s">
        <v>264</v>
      </c>
      <c r="G229" s="24">
        <v>45660</v>
      </c>
      <c r="H229">
        <v>86.9</v>
      </c>
      <c r="I229">
        <v>160</v>
      </c>
      <c r="J229">
        <v>56.3</v>
      </c>
      <c r="K229" t="s">
        <v>1161</v>
      </c>
      <c r="L229" t="s">
        <v>1162</v>
      </c>
    </row>
    <row r="230" spans="1:12" hidden="1" x14ac:dyDescent="0.35">
      <c r="A230" t="s">
        <v>1160</v>
      </c>
      <c r="B230">
        <v>2030</v>
      </c>
      <c r="C230" t="s">
        <v>1208</v>
      </c>
      <c r="D230" t="s">
        <v>1042</v>
      </c>
      <c r="E230" t="s">
        <v>1151</v>
      </c>
      <c r="F230" t="s">
        <v>264</v>
      </c>
      <c r="G230" s="24">
        <v>45660</v>
      </c>
      <c r="H230">
        <v>86.9</v>
      </c>
      <c r="I230">
        <v>160</v>
      </c>
      <c r="J230">
        <v>56.3</v>
      </c>
      <c r="K230" t="s">
        <v>1178</v>
      </c>
      <c r="L230" t="s">
        <v>1154</v>
      </c>
    </row>
    <row r="231" spans="1:12" hidden="1" x14ac:dyDescent="0.35">
      <c r="A231" t="s">
        <v>1160</v>
      </c>
      <c r="B231">
        <v>2030</v>
      </c>
      <c r="C231" t="s">
        <v>1208</v>
      </c>
      <c r="D231" t="s">
        <v>1042</v>
      </c>
      <c r="E231" t="s">
        <v>1151</v>
      </c>
      <c r="F231" t="s">
        <v>264</v>
      </c>
      <c r="G231" s="24">
        <v>45660</v>
      </c>
      <c r="H231">
        <v>86.9</v>
      </c>
      <c r="I231">
        <v>160</v>
      </c>
      <c r="J231">
        <v>56.3</v>
      </c>
      <c r="K231" t="s">
        <v>1161</v>
      </c>
      <c r="L231" t="s">
        <v>1162</v>
      </c>
    </row>
    <row r="232" spans="1:12" hidden="1" x14ac:dyDescent="0.35">
      <c r="A232" t="s">
        <v>1160</v>
      </c>
      <c r="B232">
        <v>2035</v>
      </c>
      <c r="C232" t="s">
        <v>1208</v>
      </c>
      <c r="D232" t="s">
        <v>1042</v>
      </c>
      <c r="E232" t="s">
        <v>1151</v>
      </c>
      <c r="F232" t="s">
        <v>264</v>
      </c>
      <c r="G232" s="24">
        <v>45660</v>
      </c>
      <c r="H232">
        <v>86.9</v>
      </c>
      <c r="I232">
        <v>160</v>
      </c>
      <c r="J232">
        <v>56.3</v>
      </c>
      <c r="K232" t="s">
        <v>1178</v>
      </c>
      <c r="L232" t="s">
        <v>1154</v>
      </c>
    </row>
    <row r="233" spans="1:12" hidden="1" x14ac:dyDescent="0.35">
      <c r="A233" t="s">
        <v>1160</v>
      </c>
      <c r="B233">
        <v>2035</v>
      </c>
      <c r="C233" t="s">
        <v>1208</v>
      </c>
      <c r="D233" t="s">
        <v>1042</v>
      </c>
      <c r="E233" t="s">
        <v>1151</v>
      </c>
      <c r="F233" t="s">
        <v>264</v>
      </c>
      <c r="G233" s="24">
        <v>45660</v>
      </c>
      <c r="H233">
        <v>86.9</v>
      </c>
      <c r="I233">
        <v>160</v>
      </c>
      <c r="J233">
        <v>56.3</v>
      </c>
      <c r="K233" t="s">
        <v>1161</v>
      </c>
      <c r="L233" t="s">
        <v>1162</v>
      </c>
    </row>
    <row r="234" spans="1:12" hidden="1" x14ac:dyDescent="0.35">
      <c r="A234" t="s">
        <v>1160</v>
      </c>
      <c r="B234">
        <v>2040</v>
      </c>
      <c r="C234" t="s">
        <v>1208</v>
      </c>
      <c r="D234" t="s">
        <v>1042</v>
      </c>
      <c r="E234" t="s">
        <v>1151</v>
      </c>
      <c r="F234" t="s">
        <v>264</v>
      </c>
      <c r="G234" s="24">
        <v>45660</v>
      </c>
      <c r="H234">
        <v>86.9</v>
      </c>
      <c r="I234">
        <v>160</v>
      </c>
      <c r="J234">
        <v>56.3</v>
      </c>
      <c r="K234" t="s">
        <v>1178</v>
      </c>
      <c r="L234" t="s">
        <v>1154</v>
      </c>
    </row>
    <row r="235" spans="1:12" hidden="1" x14ac:dyDescent="0.35">
      <c r="A235" t="s">
        <v>1160</v>
      </c>
      <c r="B235">
        <v>2040</v>
      </c>
      <c r="C235" t="s">
        <v>1208</v>
      </c>
      <c r="D235" t="s">
        <v>1042</v>
      </c>
      <c r="E235" t="s">
        <v>1151</v>
      </c>
      <c r="F235" t="s">
        <v>264</v>
      </c>
      <c r="G235" s="24">
        <v>45660</v>
      </c>
      <c r="H235">
        <v>86.9</v>
      </c>
      <c r="I235">
        <v>160</v>
      </c>
      <c r="J235">
        <v>56.3</v>
      </c>
      <c r="K235" t="s">
        <v>1161</v>
      </c>
      <c r="L235" t="s">
        <v>1162</v>
      </c>
    </row>
    <row r="236" spans="1:12" hidden="1" x14ac:dyDescent="0.35">
      <c r="A236" t="s">
        <v>1160</v>
      </c>
      <c r="B236">
        <v>2045</v>
      </c>
      <c r="C236" t="s">
        <v>1208</v>
      </c>
      <c r="D236" t="s">
        <v>1042</v>
      </c>
      <c r="E236" t="s">
        <v>1151</v>
      </c>
      <c r="F236" t="s">
        <v>264</v>
      </c>
      <c r="G236" s="24">
        <v>45660</v>
      </c>
      <c r="H236">
        <v>86.9</v>
      </c>
      <c r="I236">
        <v>160</v>
      </c>
      <c r="J236">
        <v>56.3</v>
      </c>
      <c r="K236" t="s">
        <v>1178</v>
      </c>
      <c r="L236" t="s">
        <v>1154</v>
      </c>
    </row>
    <row r="237" spans="1:12" hidden="1" x14ac:dyDescent="0.35">
      <c r="A237" t="s">
        <v>1160</v>
      </c>
      <c r="B237">
        <v>2045</v>
      </c>
      <c r="C237" t="s">
        <v>1208</v>
      </c>
      <c r="D237" t="s">
        <v>1042</v>
      </c>
      <c r="E237" t="s">
        <v>1151</v>
      </c>
      <c r="F237" t="s">
        <v>264</v>
      </c>
      <c r="G237" s="24">
        <v>45660</v>
      </c>
      <c r="H237">
        <v>86.9</v>
      </c>
      <c r="I237">
        <v>160</v>
      </c>
      <c r="J237">
        <v>56.3</v>
      </c>
      <c r="K237" t="s">
        <v>1161</v>
      </c>
      <c r="L237" t="s">
        <v>1162</v>
      </c>
    </row>
    <row r="238" spans="1:12" hidden="1" x14ac:dyDescent="0.35">
      <c r="A238" t="s">
        <v>1160</v>
      </c>
      <c r="B238">
        <v>2050</v>
      </c>
      <c r="C238" t="s">
        <v>1208</v>
      </c>
      <c r="D238" t="s">
        <v>1042</v>
      </c>
      <c r="E238" t="s">
        <v>1151</v>
      </c>
      <c r="F238" t="s">
        <v>264</v>
      </c>
      <c r="G238" s="24">
        <v>45660</v>
      </c>
      <c r="H238">
        <v>86.9</v>
      </c>
      <c r="I238">
        <v>160</v>
      </c>
      <c r="J238">
        <v>56.3</v>
      </c>
      <c r="K238" t="s">
        <v>1178</v>
      </c>
      <c r="L238" t="s">
        <v>1154</v>
      </c>
    </row>
    <row r="239" spans="1:12" hidden="1" x14ac:dyDescent="0.35">
      <c r="A239" t="s">
        <v>1160</v>
      </c>
      <c r="B239">
        <v>2050</v>
      </c>
      <c r="C239" t="s">
        <v>1208</v>
      </c>
      <c r="D239" t="s">
        <v>1042</v>
      </c>
      <c r="E239" t="s">
        <v>1151</v>
      </c>
      <c r="F239" t="s">
        <v>264</v>
      </c>
      <c r="G239" s="24">
        <v>45660</v>
      </c>
      <c r="H239">
        <v>86.9</v>
      </c>
      <c r="I239">
        <v>160</v>
      </c>
      <c r="J239">
        <v>56.3</v>
      </c>
      <c r="K239" t="s">
        <v>1161</v>
      </c>
      <c r="L239" t="s">
        <v>1162</v>
      </c>
    </row>
    <row r="240" spans="1:12" hidden="1" x14ac:dyDescent="0.35">
      <c r="A240" t="s">
        <v>1163</v>
      </c>
      <c r="B240">
        <v>2020</v>
      </c>
      <c r="C240" t="s">
        <v>1208</v>
      </c>
      <c r="D240" t="s">
        <v>1042</v>
      </c>
      <c r="E240" t="s">
        <v>1151</v>
      </c>
      <c r="F240" t="s">
        <v>264</v>
      </c>
      <c r="G240" s="24">
        <v>45660</v>
      </c>
      <c r="H240">
        <v>86.9</v>
      </c>
      <c r="I240">
        <v>160</v>
      </c>
      <c r="J240">
        <v>56.3</v>
      </c>
      <c r="K240" t="s">
        <v>1178</v>
      </c>
      <c r="L240" t="s">
        <v>1154</v>
      </c>
    </row>
    <row r="241" spans="1:12" hidden="1" x14ac:dyDescent="0.35">
      <c r="A241" t="s">
        <v>1163</v>
      </c>
      <c r="B241">
        <v>2020</v>
      </c>
      <c r="C241" t="s">
        <v>1208</v>
      </c>
      <c r="D241" t="s">
        <v>1042</v>
      </c>
      <c r="E241" t="s">
        <v>1151</v>
      </c>
      <c r="F241" t="s">
        <v>264</v>
      </c>
      <c r="G241" s="24">
        <v>45660</v>
      </c>
      <c r="H241">
        <v>86.9</v>
      </c>
      <c r="I241">
        <v>160</v>
      </c>
      <c r="J241">
        <v>56.3</v>
      </c>
      <c r="K241" t="s">
        <v>1161</v>
      </c>
      <c r="L241" t="s">
        <v>1154</v>
      </c>
    </row>
    <row r="242" spans="1:12" hidden="1" x14ac:dyDescent="0.35">
      <c r="A242" t="s">
        <v>1163</v>
      </c>
      <c r="B242">
        <v>2025</v>
      </c>
      <c r="C242" t="s">
        <v>1208</v>
      </c>
      <c r="D242" t="s">
        <v>1042</v>
      </c>
      <c r="E242" t="s">
        <v>1151</v>
      </c>
      <c r="F242" t="s">
        <v>264</v>
      </c>
      <c r="G242" s="24">
        <v>41550</v>
      </c>
      <c r="H242">
        <v>101</v>
      </c>
      <c r="I242">
        <v>186</v>
      </c>
      <c r="J242">
        <v>65.3</v>
      </c>
      <c r="K242" t="s">
        <v>1179</v>
      </c>
      <c r="L242" t="s">
        <v>1154</v>
      </c>
    </row>
    <row r="243" spans="1:12" hidden="1" x14ac:dyDescent="0.35">
      <c r="A243" t="s">
        <v>1163</v>
      </c>
      <c r="B243">
        <v>2025</v>
      </c>
      <c r="C243" t="s">
        <v>1208</v>
      </c>
      <c r="D243" t="s">
        <v>1042</v>
      </c>
      <c r="E243" t="s">
        <v>1151</v>
      </c>
      <c r="F243" t="s">
        <v>264</v>
      </c>
      <c r="G243" s="24">
        <v>41550</v>
      </c>
      <c r="H243">
        <v>101</v>
      </c>
      <c r="I243">
        <v>186</v>
      </c>
      <c r="J243">
        <v>65.3</v>
      </c>
      <c r="K243" t="s">
        <v>1164</v>
      </c>
      <c r="L243" t="s">
        <v>1154</v>
      </c>
    </row>
    <row r="244" spans="1:12" hidden="1" x14ac:dyDescent="0.3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3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35">
      <c r="A246" t="s">
        <v>1163</v>
      </c>
      <c r="B246">
        <v>2035</v>
      </c>
      <c r="C246" t="s">
        <v>1208</v>
      </c>
      <c r="D246" t="s">
        <v>1042</v>
      </c>
      <c r="E246" t="s">
        <v>1151</v>
      </c>
      <c r="F246" t="s">
        <v>264</v>
      </c>
      <c r="G246" s="24">
        <v>34770</v>
      </c>
      <c r="H246">
        <v>118</v>
      </c>
      <c r="I246">
        <v>217</v>
      </c>
      <c r="J246">
        <v>76.5</v>
      </c>
      <c r="K246" t="s">
        <v>1181</v>
      </c>
      <c r="L246" t="s">
        <v>1154</v>
      </c>
    </row>
    <row r="247" spans="1:12" hidden="1" x14ac:dyDescent="0.35">
      <c r="A247" t="s">
        <v>1163</v>
      </c>
      <c r="B247">
        <v>2035</v>
      </c>
      <c r="C247" t="s">
        <v>1208</v>
      </c>
      <c r="D247" t="s">
        <v>1042</v>
      </c>
      <c r="E247" t="s">
        <v>1151</v>
      </c>
      <c r="F247" t="s">
        <v>264</v>
      </c>
      <c r="G247" s="24">
        <v>34770</v>
      </c>
      <c r="H247">
        <v>118</v>
      </c>
      <c r="I247">
        <v>217</v>
      </c>
      <c r="J247">
        <v>76.5</v>
      </c>
      <c r="K247" t="s">
        <v>1166</v>
      </c>
      <c r="L247" t="s">
        <v>1154</v>
      </c>
    </row>
    <row r="248" spans="1:12" hidden="1" x14ac:dyDescent="0.3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3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35">
      <c r="A250" t="s">
        <v>1163</v>
      </c>
      <c r="B250">
        <v>2045</v>
      </c>
      <c r="C250" t="s">
        <v>1208</v>
      </c>
      <c r="D250" t="s">
        <v>1042</v>
      </c>
      <c r="E250" t="s">
        <v>1151</v>
      </c>
      <c r="F250" t="s">
        <v>264</v>
      </c>
      <c r="G250" s="24">
        <v>32960</v>
      </c>
      <c r="H250">
        <v>129</v>
      </c>
      <c r="I250">
        <v>240</v>
      </c>
      <c r="J250">
        <v>83.7</v>
      </c>
      <c r="K250" t="s">
        <v>1158</v>
      </c>
      <c r="L250" t="s">
        <v>1154</v>
      </c>
    </row>
    <row r="251" spans="1:12" hidden="1" x14ac:dyDescent="0.35">
      <c r="A251" t="s">
        <v>1163</v>
      </c>
      <c r="B251">
        <v>2045</v>
      </c>
      <c r="C251" t="s">
        <v>1208</v>
      </c>
      <c r="D251" t="s">
        <v>1042</v>
      </c>
      <c r="E251" t="s">
        <v>1151</v>
      </c>
      <c r="F251" t="s">
        <v>264</v>
      </c>
      <c r="G251" s="24">
        <v>32960</v>
      </c>
      <c r="H251">
        <v>129</v>
      </c>
      <c r="I251">
        <v>240</v>
      </c>
      <c r="J251">
        <v>83.7</v>
      </c>
      <c r="K251" t="s">
        <v>1158</v>
      </c>
      <c r="L251" t="s">
        <v>1154</v>
      </c>
    </row>
    <row r="252" spans="1:12" hidden="1" x14ac:dyDescent="0.35">
      <c r="A252" t="s">
        <v>1163</v>
      </c>
      <c r="B252">
        <v>2050</v>
      </c>
      <c r="C252" t="s">
        <v>1208</v>
      </c>
      <c r="D252" t="s">
        <v>1042</v>
      </c>
      <c r="E252" t="s">
        <v>1151</v>
      </c>
      <c r="F252" t="s">
        <v>264</v>
      </c>
      <c r="G252" s="24">
        <v>32060</v>
      </c>
      <c r="H252">
        <v>134</v>
      </c>
      <c r="I252">
        <v>251</v>
      </c>
      <c r="J252">
        <v>87.5</v>
      </c>
      <c r="K252" t="s">
        <v>1182</v>
      </c>
      <c r="L252" t="s">
        <v>1154</v>
      </c>
    </row>
    <row r="253" spans="1:12" hidden="1" x14ac:dyDescent="0.3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1209</v>
      </c>
    </row>
    <row r="2" spans="1:10" x14ac:dyDescent="0.35">
      <c r="B2" s="55"/>
      <c r="C2" s="59">
        <v>2020</v>
      </c>
      <c r="D2" s="59">
        <v>2025</v>
      </c>
      <c r="E2" s="59">
        <v>2030</v>
      </c>
      <c r="F2" s="59">
        <v>2035</v>
      </c>
      <c r="G2" s="59">
        <v>2040</v>
      </c>
      <c r="H2" s="59">
        <v>2045</v>
      </c>
      <c r="I2" s="59">
        <v>2050</v>
      </c>
    </row>
    <row r="3" spans="1:10" x14ac:dyDescent="0.3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3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3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3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3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3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3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3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3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3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3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3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3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35">
      <c r="A20" s="1" t="s">
        <v>1212</v>
      </c>
      <c r="C20" s="54"/>
      <c r="D20" s="54"/>
      <c r="E20" s="54"/>
      <c r="F20" s="54"/>
      <c r="G20" s="54"/>
      <c r="H20" s="54"/>
      <c r="I20" s="54"/>
    </row>
    <row r="21" spans="1:33" x14ac:dyDescent="0.3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3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3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35">
      <c r="A25" s="1" t="s">
        <v>1217</v>
      </c>
    </row>
    <row r="26" spans="1:33" x14ac:dyDescent="0.3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3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3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1096</v>
      </c>
    </row>
    <row r="4" spans="1:32" x14ac:dyDescent="0.3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3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35">
      <c r="A13" s="1" t="s">
        <v>1128</v>
      </c>
      <c r="B13" s="34" t="s">
        <v>1126</v>
      </c>
      <c r="C13" s="36"/>
    </row>
    <row r="14" spans="1:32" x14ac:dyDescent="0.3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3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3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3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3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3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3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3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3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3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3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3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3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3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3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3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3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35">
      <c r="A32" s="40"/>
      <c r="B32" s="40" t="s">
        <v>1130</v>
      </c>
    </row>
    <row r="33" spans="1:32" x14ac:dyDescent="0.35">
      <c r="A33" s="43" t="s">
        <v>1126</v>
      </c>
      <c r="B33" s="43" t="s">
        <v>1126</v>
      </c>
      <c r="C33" s="36"/>
    </row>
    <row r="34" spans="1:32" x14ac:dyDescent="0.3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3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3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3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3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3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3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3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3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3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3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3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3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3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3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3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35">
      <c r="C50" s="36"/>
    </row>
    <row r="51" spans="1:34" s="41" customFormat="1" x14ac:dyDescent="0.35">
      <c r="A51" s="40"/>
      <c r="B51" s="40" t="s">
        <v>1131</v>
      </c>
    </row>
    <row r="52" spans="1:34" x14ac:dyDescent="0.35">
      <c r="A52" s="43" t="s">
        <v>1126</v>
      </c>
    </row>
    <row r="53" spans="1:34" x14ac:dyDescent="0.3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3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3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3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3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3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3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3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3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3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3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3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3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35">
      <c r="A70" s="40"/>
      <c r="B70" s="40" t="s">
        <v>1132</v>
      </c>
    </row>
    <row r="71" spans="1:34" x14ac:dyDescent="0.35">
      <c r="A71" s="43" t="s">
        <v>1126</v>
      </c>
    </row>
    <row r="72" spans="1:34" x14ac:dyDescent="0.3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3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3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3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3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3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3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3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3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3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3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3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3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3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35">
      <c r="A90" s="44" t="s">
        <v>1127</v>
      </c>
      <c r="B90" s="44" t="s">
        <v>50</v>
      </c>
    </row>
    <row r="91" spans="1:32" x14ac:dyDescent="0.35">
      <c r="B91" s="38" t="s">
        <v>32</v>
      </c>
    </row>
    <row r="92" spans="1:32" x14ac:dyDescent="0.3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3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3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3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3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3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3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3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3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3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3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3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3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3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3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3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 thickBot="1" x14ac:dyDescent="0.4">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 thickTop="1" x14ac:dyDescent="0.3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3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3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3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3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3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3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3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3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3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3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3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3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3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3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3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 thickBot="1" x14ac:dyDescent="0.4">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 thickTop="1" x14ac:dyDescent="0.3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3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3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3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3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3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3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3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3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3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3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3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3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3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3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3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35">
      <c r="A144" s="48"/>
      <c r="B144" s="48" t="s">
        <v>1213</v>
      </c>
    </row>
    <row r="145" spans="1:32" x14ac:dyDescent="0.3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3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3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35">
      <c r="A149" s="48"/>
      <c r="B149" s="48" t="s">
        <v>1214</v>
      </c>
    </row>
    <row r="150" spans="1:32" x14ac:dyDescent="0.3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3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3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35">
      <c r="C155" s="90">
        <f>C151/0.785</f>
        <v>40085.863061395532</v>
      </c>
      <c r="E155" s="27"/>
    </row>
    <row r="156" spans="1:32" x14ac:dyDescent="0.3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1640625" defaultRowHeight="14.5" x14ac:dyDescent="0.35"/>
  <cols>
    <col min="1" max="1" width="30.453125" customWidth="1"/>
    <col min="2" max="2" width="38" customWidth="1"/>
    <col min="3" max="3" width="29.54296875" customWidth="1"/>
    <col min="4" max="5" width="16.453125" customWidth="1"/>
    <col min="6" max="6" width="25.453125" customWidth="1"/>
    <col min="7" max="11" width="16" customWidth="1"/>
    <col min="12" max="12" width="13.453125" customWidth="1"/>
  </cols>
  <sheetData>
    <row r="1" spans="1:4" x14ac:dyDescent="0.35">
      <c r="A1" t="s">
        <v>1053</v>
      </c>
    </row>
    <row r="2" spans="1:4" x14ac:dyDescent="0.35">
      <c r="A2" t="s">
        <v>1054</v>
      </c>
    </row>
    <row r="3" spans="1:4" x14ac:dyDescent="0.35">
      <c r="A3" s="10" t="s">
        <v>1055</v>
      </c>
    </row>
    <row r="5" spans="1:4" x14ac:dyDescent="0.35">
      <c r="A5" s="62" t="s">
        <v>1225</v>
      </c>
      <c r="B5" s="62"/>
      <c r="C5" s="62"/>
      <c r="D5" s="62"/>
    </row>
    <row r="7" spans="1:4" x14ac:dyDescent="0.35">
      <c r="B7" t="s">
        <v>1056</v>
      </c>
      <c r="C7" t="s">
        <v>1057</v>
      </c>
      <c r="D7" t="s">
        <v>1058</v>
      </c>
    </row>
    <row r="8" spans="1:4" x14ac:dyDescent="0.3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2" t="s">
        <v>1226</v>
      </c>
      <c r="B10" s="62"/>
      <c r="C10" s="62"/>
      <c r="D10" s="62"/>
    </row>
    <row r="17" spans="1:7" ht="15.5" x14ac:dyDescent="0.35">
      <c r="F17" s="26"/>
      <c r="G17" s="26"/>
    </row>
    <row r="18" spans="1:7" x14ac:dyDescent="0.35">
      <c r="A18" s="1" t="s">
        <v>1060</v>
      </c>
    </row>
    <row r="21" spans="1:7" x14ac:dyDescent="0.35">
      <c r="C21" t="s">
        <v>1061</v>
      </c>
      <c r="D21" t="s">
        <v>1062</v>
      </c>
    </row>
    <row r="22" spans="1:7" x14ac:dyDescent="0.35">
      <c r="C22" t="s">
        <v>1063</v>
      </c>
      <c r="D22">
        <v>45000</v>
      </c>
    </row>
    <row r="23" spans="1:7" x14ac:dyDescent="0.35">
      <c r="C23" t="s">
        <v>1064</v>
      </c>
      <c r="D23">
        <v>50000</v>
      </c>
    </row>
    <row r="24" spans="1:7" x14ac:dyDescent="0.35">
      <c r="C24" t="s">
        <v>1057</v>
      </c>
      <c r="D24">
        <v>55000</v>
      </c>
    </row>
    <row r="25" spans="1:7" x14ac:dyDescent="0.35">
      <c r="C25" t="s">
        <v>1058</v>
      </c>
      <c r="D25">
        <v>85000</v>
      </c>
    </row>
    <row r="26" spans="1:7" x14ac:dyDescent="0.35">
      <c r="C26" t="s">
        <v>1059</v>
      </c>
      <c r="D26">
        <v>120000</v>
      </c>
    </row>
    <row r="27" spans="1:7" x14ac:dyDescent="0.35">
      <c r="C27" t="s">
        <v>1065</v>
      </c>
      <c r="D27">
        <v>130000</v>
      </c>
      <c r="E27">
        <f>D27*cpi_2018to2012</f>
        <v>118820</v>
      </c>
    </row>
    <row r="29" spans="1:7" x14ac:dyDescent="0.35">
      <c r="D29" t="s">
        <v>1066</v>
      </c>
      <c r="E29" t="s">
        <v>1067</v>
      </c>
    </row>
    <row r="30" spans="1:7" x14ac:dyDescent="0.35">
      <c r="A30" s="1"/>
      <c r="C30" t="s">
        <v>1068</v>
      </c>
      <c r="D30">
        <f>D23*B8+D24*C8+D25*D8</f>
        <v>55616.818744092699</v>
      </c>
      <c r="E30">
        <f>D30*cpi_2018to2012</f>
        <v>50833.772332100729</v>
      </c>
    </row>
    <row r="31" spans="1:7" x14ac:dyDescent="0.35">
      <c r="A31" s="1" t="s">
        <v>1069</v>
      </c>
      <c r="C31" t="s">
        <v>1070</v>
      </c>
      <c r="D31">
        <f>(D22/D23)*D30</f>
        <v>50055.136869683432</v>
      </c>
      <c r="E31">
        <f>D31*cpi_2018to2012</f>
        <v>45750.395098890658</v>
      </c>
    </row>
    <row r="34" spans="1:5" x14ac:dyDescent="0.35">
      <c r="A34" s="62" t="s">
        <v>1071</v>
      </c>
      <c r="B34" s="61"/>
      <c r="C34" s="61"/>
      <c r="D34" s="61"/>
      <c r="E34" s="61"/>
    </row>
    <row r="56" spans="1:2" x14ac:dyDescent="0.35">
      <c r="A56" t="s">
        <v>1227</v>
      </c>
    </row>
    <row r="58" spans="1:2" x14ac:dyDescent="0.35">
      <c r="A58" t="s">
        <v>1223</v>
      </c>
      <c r="B58" s="15">
        <f>(43.631*2021^2-177806*2021+1.81207*10^8)*cpi_2019to2012</f>
        <v>62252.50513763952</v>
      </c>
    </row>
    <row r="65" spans="1:2" x14ac:dyDescent="0.35">
      <c r="A65" t="s">
        <v>1222</v>
      </c>
      <c r="B65">
        <f>(102.869*2021^2-418784*2021+4.26289*10^8)*cpi_2019to2012</f>
        <v>79834.584599701804</v>
      </c>
    </row>
    <row r="72" spans="1:2" x14ac:dyDescent="0.35">
      <c r="A72" t="s">
        <v>1058</v>
      </c>
      <c r="B72">
        <f>(151.393*2021^2-616223*2021+6.27158*10^8)*cpi_2019to2012</f>
        <v>114136.76177422749</v>
      </c>
    </row>
    <row r="80" spans="1:2" x14ac:dyDescent="0.3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1640625" defaultRowHeight="14.5" x14ac:dyDescent="0.35"/>
  <cols>
    <col min="1" max="1" width="3.453125" customWidth="1"/>
    <col min="2" max="2" width="41.453125" customWidth="1"/>
  </cols>
  <sheetData>
    <row r="1" spans="2:32" x14ac:dyDescent="0.35">
      <c r="B1" s="1" t="s">
        <v>193</v>
      </c>
    </row>
    <row r="3" spans="2:32" x14ac:dyDescent="0.3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175</v>
      </c>
    </row>
    <row r="32" spans="2:32" x14ac:dyDescent="0.35">
      <c r="B32" t="s">
        <v>176</v>
      </c>
    </row>
    <row r="33" spans="2:32" x14ac:dyDescent="0.35">
      <c r="B33" t="s">
        <v>180</v>
      </c>
    </row>
    <row r="34" spans="2:32" x14ac:dyDescent="0.35">
      <c r="B34" t="s">
        <v>179</v>
      </c>
    </row>
    <row r="36" spans="2:32" x14ac:dyDescent="0.3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197</v>
      </c>
    </row>
    <row r="77" spans="2:32" x14ac:dyDescent="0.3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188</v>
      </c>
    </row>
    <row r="88" spans="2:32" x14ac:dyDescent="0.35">
      <c r="B88" t="s">
        <v>190</v>
      </c>
    </row>
    <row r="89" spans="2:32" x14ac:dyDescent="0.3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191</v>
      </c>
    </row>
    <row r="108" spans="2:32" x14ac:dyDescent="0.35">
      <c r="B108" t="s">
        <v>192</v>
      </c>
    </row>
    <row r="109" spans="2:32" x14ac:dyDescent="0.3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200</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3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3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3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3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3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3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3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3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3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3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3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3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3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3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3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35">
      <c r="A21" s="1" t="s">
        <v>201</v>
      </c>
    </row>
    <row r="22" spans="1:34" x14ac:dyDescent="0.35">
      <c r="A22" t="s">
        <v>164</v>
      </c>
    </row>
    <row r="23" spans="1:34" x14ac:dyDescent="0.35">
      <c r="A23" t="s">
        <v>165</v>
      </c>
      <c r="B23" t="s">
        <v>206</v>
      </c>
    </row>
    <row r="24" spans="1:34" x14ac:dyDescent="0.35">
      <c r="A24" t="s">
        <v>166</v>
      </c>
      <c r="B24" t="s">
        <v>206</v>
      </c>
    </row>
    <row r="25" spans="1:34" x14ac:dyDescent="0.35">
      <c r="A25" t="s">
        <v>167</v>
      </c>
      <c r="B25" t="s">
        <v>206</v>
      </c>
    </row>
    <row r="26" spans="1:34" x14ac:dyDescent="0.35">
      <c r="A26" t="s">
        <v>168</v>
      </c>
      <c r="B26" t="s">
        <v>206</v>
      </c>
    </row>
    <row r="27" spans="1:34" x14ac:dyDescent="0.35">
      <c r="A27" t="s">
        <v>169</v>
      </c>
    </row>
    <row r="28" spans="1:34" x14ac:dyDescent="0.35">
      <c r="A28" t="s">
        <v>202</v>
      </c>
    </row>
    <row r="29" spans="1:34" x14ac:dyDescent="0.35">
      <c r="A29" t="s">
        <v>203</v>
      </c>
    </row>
    <row r="30" spans="1:34" x14ac:dyDescent="0.35">
      <c r="A30" t="s">
        <v>163</v>
      </c>
    </row>
    <row r="31" spans="1:34" x14ac:dyDescent="0.35">
      <c r="A31" t="s">
        <v>170</v>
      </c>
    </row>
    <row r="32" spans="1:34" x14ac:dyDescent="0.35">
      <c r="A32" t="s">
        <v>171</v>
      </c>
      <c r="B32" t="s">
        <v>207</v>
      </c>
    </row>
    <row r="33" spans="1:34" x14ac:dyDescent="0.35">
      <c r="A33" t="s">
        <v>172</v>
      </c>
    </row>
    <row r="34" spans="1:34" x14ac:dyDescent="0.35">
      <c r="A34" t="s">
        <v>173</v>
      </c>
    </row>
    <row r="35" spans="1:34" x14ac:dyDescent="0.35">
      <c r="A35" t="s">
        <v>174</v>
      </c>
    </row>
    <row r="36" spans="1:34" x14ac:dyDescent="0.35">
      <c r="A36" t="s">
        <v>204</v>
      </c>
      <c r="B36" t="s">
        <v>208</v>
      </c>
    </row>
    <row r="37" spans="1:34" x14ac:dyDescent="0.35">
      <c r="A37" t="s">
        <v>205</v>
      </c>
      <c r="B37" t="s">
        <v>208</v>
      </c>
    </row>
    <row r="40" spans="1:34" x14ac:dyDescent="0.35">
      <c r="A40" s="1" t="s">
        <v>209</v>
      </c>
    </row>
    <row r="41" spans="1:34" x14ac:dyDescent="0.35">
      <c r="A41" s="2" t="s">
        <v>210</v>
      </c>
      <c r="B41" s="14"/>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3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3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3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35">
      <c r="A47" s="2" t="s">
        <v>211</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3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3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3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35">
      <c r="A59" t="s">
        <v>213</v>
      </c>
    </row>
    <row r="60" spans="1:35" x14ac:dyDescent="0.3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A4" sqref="A4"/>
    </sheetView>
  </sheetViews>
  <sheetFormatPr defaultColWidth="8.81640625" defaultRowHeight="14.5" x14ac:dyDescent="0.35"/>
  <cols>
    <col min="1" max="1" width="31.1796875" customWidth="1"/>
    <col min="2" max="2" width="20.453125" customWidth="1"/>
    <col min="3" max="3" width="21.453125" customWidth="1"/>
  </cols>
  <sheetData>
    <row r="1" spans="1:3" x14ac:dyDescent="0.35">
      <c r="A1" t="s">
        <v>34</v>
      </c>
    </row>
    <row r="2" spans="1:3" x14ac:dyDescent="0.35">
      <c r="A2" t="s">
        <v>35</v>
      </c>
    </row>
    <row r="4" spans="1:3" x14ac:dyDescent="0.35">
      <c r="A4" s="2" t="s">
        <v>36</v>
      </c>
      <c r="B4" s="8" t="s">
        <v>37</v>
      </c>
      <c r="C4" s="8" t="s">
        <v>38</v>
      </c>
    </row>
    <row r="5" spans="1:3" x14ac:dyDescent="0.35">
      <c r="A5" t="s">
        <v>39</v>
      </c>
      <c r="B5" s="7">
        <v>84000000</v>
      </c>
      <c r="C5" s="7">
        <v>41000000</v>
      </c>
    </row>
    <row r="6" spans="1:3" x14ac:dyDescent="0.35">
      <c r="A6" t="s">
        <v>40</v>
      </c>
      <c r="B6" s="7">
        <v>90000000</v>
      </c>
      <c r="C6" s="7">
        <v>45000000</v>
      </c>
    </row>
    <row r="7" spans="1:3" x14ac:dyDescent="0.35">
      <c r="A7" t="s">
        <v>41</v>
      </c>
      <c r="B7" s="7">
        <v>298000000</v>
      </c>
      <c r="C7" s="7">
        <v>149000000</v>
      </c>
    </row>
    <row r="8" spans="1:3" x14ac:dyDescent="0.35">
      <c r="A8" t="s">
        <v>42</v>
      </c>
      <c r="B8" s="7">
        <v>81000000</v>
      </c>
      <c r="C8" s="7">
        <v>30000000</v>
      </c>
    </row>
    <row r="9" spans="1:3" x14ac:dyDescent="0.35">
      <c r="A9" t="s">
        <v>43</v>
      </c>
      <c r="B9" s="7">
        <v>88000000</v>
      </c>
      <c r="C9" s="7">
        <v>40000000</v>
      </c>
    </row>
    <row r="10" spans="1:3" x14ac:dyDescent="0.35">
      <c r="A10" t="s">
        <v>44</v>
      </c>
      <c r="B10" s="7">
        <v>209000000</v>
      </c>
      <c r="C10" s="7">
        <v>84000000</v>
      </c>
    </row>
    <row r="12" spans="1:3" x14ac:dyDescent="0.35">
      <c r="A12" t="s">
        <v>45</v>
      </c>
    </row>
    <row r="13" spans="1:3" x14ac:dyDescent="0.35">
      <c r="A13" t="s">
        <v>46</v>
      </c>
    </row>
    <row r="14" spans="1:3" x14ac:dyDescent="0.3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22" workbookViewId="0">
      <selection activeCell="B21" sqref="B21"/>
    </sheetView>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88</v>
      </c>
      <c r="E1" s="2" t="s">
        <v>90</v>
      </c>
    </row>
    <row r="2" spans="1:5" x14ac:dyDescent="0.35">
      <c r="A2" t="s">
        <v>95</v>
      </c>
      <c r="E2" t="s">
        <v>91</v>
      </c>
    </row>
    <row r="3" spans="1:5" x14ac:dyDescent="0.35">
      <c r="A3" t="s">
        <v>129</v>
      </c>
      <c r="E3" t="s">
        <v>92</v>
      </c>
    </row>
    <row r="4" spans="1:5" x14ac:dyDescent="0.35">
      <c r="A4" t="s">
        <v>130</v>
      </c>
      <c r="E4" t="s">
        <v>93</v>
      </c>
    </row>
    <row r="5" spans="1:5" x14ac:dyDescent="0.35">
      <c r="E5" t="s">
        <v>94</v>
      </c>
    </row>
    <row r="6" spans="1:5" x14ac:dyDescent="0.35">
      <c r="A6" t="s">
        <v>96</v>
      </c>
    </row>
    <row r="7" spans="1:5" x14ac:dyDescent="0.35">
      <c r="A7" t="s">
        <v>97</v>
      </c>
    </row>
    <row r="8" spans="1:5" x14ac:dyDescent="0.35">
      <c r="A8" t="s">
        <v>98</v>
      </c>
    </row>
    <row r="9" spans="1:5" x14ac:dyDescent="0.35">
      <c r="A9" t="s">
        <v>100</v>
      </c>
    </row>
    <row r="10" spans="1:5" x14ac:dyDescent="0.35">
      <c r="A10" t="s">
        <v>101</v>
      </c>
    </row>
    <row r="11" spans="1:5" x14ac:dyDescent="0.35">
      <c r="A11" t="s">
        <v>102</v>
      </c>
    </row>
    <row r="13" spans="1:5" x14ac:dyDescent="0.35">
      <c r="A13" t="s">
        <v>103</v>
      </c>
      <c r="E13" s="2" t="s">
        <v>122</v>
      </c>
    </row>
    <row r="14" spans="1:5" x14ac:dyDescent="0.35">
      <c r="A14" t="s">
        <v>104</v>
      </c>
      <c r="E14" t="s">
        <v>99</v>
      </c>
    </row>
    <row r="15" spans="1:5" x14ac:dyDescent="0.35">
      <c r="A15" t="s">
        <v>105</v>
      </c>
    </row>
    <row r="16" spans="1:5" x14ac:dyDescent="0.35">
      <c r="E16" s="2" t="s">
        <v>123</v>
      </c>
    </row>
    <row r="17" spans="1:5" x14ac:dyDescent="0.35">
      <c r="A17" t="s">
        <v>111</v>
      </c>
      <c r="E17" t="s">
        <v>124</v>
      </c>
    </row>
    <row r="18" spans="1:5" x14ac:dyDescent="0.35">
      <c r="A18" t="s">
        <v>106</v>
      </c>
    </row>
    <row r="19" spans="1:5" x14ac:dyDescent="0.35">
      <c r="A19" t="s">
        <v>112</v>
      </c>
      <c r="E19" s="2" t="s">
        <v>125</v>
      </c>
    </row>
    <row r="20" spans="1:5" x14ac:dyDescent="0.35">
      <c r="A20" t="s">
        <v>114</v>
      </c>
      <c r="E20" t="s">
        <v>126</v>
      </c>
    </row>
    <row r="21" spans="1:5" x14ac:dyDescent="0.35">
      <c r="A21" t="s">
        <v>133</v>
      </c>
    </row>
    <row r="22" spans="1:5" x14ac:dyDescent="0.35">
      <c r="A22" t="s">
        <v>115</v>
      </c>
    </row>
    <row r="23" spans="1:5" x14ac:dyDescent="0.35">
      <c r="A23" t="s">
        <v>116</v>
      </c>
    </row>
    <row r="25" spans="1:5" ht="29" x14ac:dyDescent="0.35">
      <c r="B25" s="12" t="s">
        <v>107</v>
      </c>
      <c r="C25" s="3" t="s">
        <v>109</v>
      </c>
      <c r="D25" s="3" t="s">
        <v>50</v>
      </c>
      <c r="E25" s="3" t="s">
        <v>119</v>
      </c>
    </row>
    <row r="26" spans="1:5" x14ac:dyDescent="0.35">
      <c r="B26" t="s">
        <v>108</v>
      </c>
      <c r="C26">
        <v>500</v>
      </c>
      <c r="D26">
        <v>5900000</v>
      </c>
      <c r="E26">
        <v>1984</v>
      </c>
    </row>
    <row r="27" spans="1:5" x14ac:dyDescent="0.35">
      <c r="B27" t="s">
        <v>110</v>
      </c>
      <c r="C27">
        <v>500</v>
      </c>
      <c r="D27">
        <v>7050000</v>
      </c>
      <c r="E27">
        <v>1984</v>
      </c>
    </row>
    <row r="28" spans="1:5" x14ac:dyDescent="0.35">
      <c r="B28" t="s">
        <v>113</v>
      </c>
      <c r="C28">
        <v>500</v>
      </c>
      <c r="D28">
        <v>7050000</v>
      </c>
      <c r="E28">
        <v>1983</v>
      </c>
    </row>
    <row r="29" spans="1:5" x14ac:dyDescent="0.35">
      <c r="B29" t="s">
        <v>120</v>
      </c>
      <c r="C29">
        <v>1030</v>
      </c>
      <c r="D29">
        <v>6000000</v>
      </c>
      <c r="E29">
        <v>1999</v>
      </c>
    </row>
    <row r="30" spans="1:5" x14ac:dyDescent="0.35">
      <c r="B30" t="s">
        <v>117</v>
      </c>
      <c r="C30">
        <v>1800</v>
      </c>
      <c r="D30">
        <v>6000000</v>
      </c>
      <c r="E30">
        <v>2009</v>
      </c>
    </row>
    <row r="31" spans="1:5" x14ac:dyDescent="0.35">
      <c r="B31" t="s">
        <v>118</v>
      </c>
      <c r="C31">
        <v>2800</v>
      </c>
      <c r="D31">
        <v>22000000</v>
      </c>
      <c r="E31">
        <v>2014</v>
      </c>
    </row>
    <row r="33" spans="1:5" x14ac:dyDescent="0.35">
      <c r="A33" t="s">
        <v>121</v>
      </c>
    </row>
    <row r="34" spans="1:5" x14ac:dyDescent="0.35">
      <c r="A34" t="s">
        <v>134</v>
      </c>
    </row>
    <row r="35" spans="1:5" x14ac:dyDescent="0.35">
      <c r="A35" s="9">
        <v>10000000</v>
      </c>
    </row>
    <row r="37" spans="1:5" x14ac:dyDescent="0.35">
      <c r="A37" t="s">
        <v>132</v>
      </c>
    </row>
    <row r="42" spans="1:5" x14ac:dyDescent="0.35">
      <c r="A42" s="2" t="s">
        <v>135</v>
      </c>
      <c r="B42" s="14"/>
      <c r="E42" s="2" t="s">
        <v>137</v>
      </c>
    </row>
    <row r="43" spans="1:5" x14ac:dyDescent="0.35">
      <c r="A43" t="s">
        <v>136</v>
      </c>
      <c r="E43" t="s">
        <v>138</v>
      </c>
    </row>
    <row r="44" spans="1:5" x14ac:dyDescent="0.35">
      <c r="A44" t="s">
        <v>139</v>
      </c>
    </row>
    <row r="45" spans="1:5" x14ac:dyDescent="0.35">
      <c r="E45" s="2" t="s">
        <v>142</v>
      </c>
    </row>
    <row r="46" spans="1:5" x14ac:dyDescent="0.35">
      <c r="A46" t="s">
        <v>140</v>
      </c>
      <c r="E46" t="s">
        <v>143</v>
      </c>
    </row>
    <row r="47" spans="1:5" x14ac:dyDescent="0.35">
      <c r="A47" t="s">
        <v>141</v>
      </c>
      <c r="E47" t="s">
        <v>144</v>
      </c>
    </row>
    <row r="48" spans="1:5" x14ac:dyDescent="0.35">
      <c r="A48" t="s">
        <v>146</v>
      </c>
      <c r="E48" t="s">
        <v>145</v>
      </c>
    </row>
    <row r="49" spans="1:1" x14ac:dyDescent="0.35">
      <c r="A49" s="9">
        <v>30000</v>
      </c>
    </row>
    <row r="51" spans="1:1" x14ac:dyDescent="0.35">
      <c r="A51" t="s">
        <v>132</v>
      </c>
    </row>
    <row r="53" spans="1:1" x14ac:dyDescent="0.35">
      <c r="A53" t="s">
        <v>216</v>
      </c>
    </row>
    <row r="54" spans="1:1" x14ac:dyDescent="0.3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workbookViewId="0">
      <selection activeCell="B19" sqref="B19"/>
    </sheetView>
  </sheetViews>
  <sheetFormatPr defaultColWidth="8.81640625" defaultRowHeight="14.5" x14ac:dyDescent="0.35"/>
  <cols>
    <col min="1" max="1" width="16.453125" customWidth="1"/>
    <col min="2" max="2" width="12.54296875" customWidth="1"/>
  </cols>
  <sheetData>
    <row r="1" spans="1:3" x14ac:dyDescent="0.35">
      <c r="A1" s="1" t="s">
        <v>48</v>
      </c>
    </row>
    <row r="2" spans="1:3" x14ac:dyDescent="0.35">
      <c r="A2" s="2" t="s">
        <v>49</v>
      </c>
      <c r="B2" s="2" t="s">
        <v>36</v>
      </c>
      <c r="C2" s="2" t="s">
        <v>50</v>
      </c>
    </row>
    <row r="3" spans="1:3" x14ac:dyDescent="0.35">
      <c r="A3" t="s">
        <v>51</v>
      </c>
      <c r="B3" t="s">
        <v>52</v>
      </c>
      <c r="C3">
        <v>8700</v>
      </c>
    </row>
    <row r="4" spans="1:3" x14ac:dyDescent="0.35">
      <c r="A4" t="s">
        <v>53</v>
      </c>
      <c r="B4" t="s">
        <v>54</v>
      </c>
      <c r="C4">
        <v>4600</v>
      </c>
    </row>
    <row r="5" spans="1:3" x14ac:dyDescent="0.35">
      <c r="A5" t="s">
        <v>55</v>
      </c>
      <c r="B5" t="s">
        <v>56</v>
      </c>
      <c r="C5">
        <v>10500</v>
      </c>
    </row>
    <row r="6" spans="1:3" x14ac:dyDescent="0.35">
      <c r="A6" t="s">
        <v>57</v>
      </c>
      <c r="B6" t="s">
        <v>58</v>
      </c>
      <c r="C6">
        <v>6500</v>
      </c>
    </row>
    <row r="7" spans="1:3" x14ac:dyDescent="0.35">
      <c r="A7" t="s">
        <v>59</v>
      </c>
      <c r="B7" t="s">
        <v>60</v>
      </c>
      <c r="C7">
        <v>3000</v>
      </c>
    </row>
    <row r="8" spans="1:3" x14ac:dyDescent="0.35">
      <c r="A8" t="s">
        <v>61</v>
      </c>
      <c r="B8" t="s">
        <v>62</v>
      </c>
      <c r="C8">
        <v>10000</v>
      </c>
    </row>
    <row r="9" spans="1:3" x14ac:dyDescent="0.35">
      <c r="A9" t="s">
        <v>63</v>
      </c>
      <c r="B9" t="s">
        <v>64</v>
      </c>
      <c r="C9">
        <v>13000</v>
      </c>
    </row>
    <row r="10" spans="1:3" x14ac:dyDescent="0.35">
      <c r="A10" t="s">
        <v>65</v>
      </c>
      <c r="B10" t="s">
        <v>66</v>
      </c>
      <c r="C10">
        <v>9000</v>
      </c>
    </row>
    <row r="11" spans="1:3" x14ac:dyDescent="0.35">
      <c r="A11" t="s">
        <v>67</v>
      </c>
      <c r="B11" t="s">
        <v>68</v>
      </c>
      <c r="C11">
        <v>19000</v>
      </c>
    </row>
    <row r="12" spans="1:3" x14ac:dyDescent="0.35">
      <c r="A12" t="s">
        <v>69</v>
      </c>
      <c r="B12" t="s">
        <v>70</v>
      </c>
      <c r="C12">
        <v>5500</v>
      </c>
    </row>
    <row r="14" spans="1:3" x14ac:dyDescent="0.35">
      <c r="A14" s="1" t="s">
        <v>1088</v>
      </c>
    </row>
    <row r="15" spans="1:3" x14ac:dyDescent="0.35">
      <c r="A15" t="s">
        <v>1089</v>
      </c>
    </row>
    <row r="16" spans="1:3" x14ac:dyDescent="0.35">
      <c r="A16" t="s">
        <v>1090</v>
      </c>
    </row>
    <row r="17" spans="1:3" x14ac:dyDescent="0.35">
      <c r="A17" t="s">
        <v>1091</v>
      </c>
    </row>
    <row r="19" spans="1:3" x14ac:dyDescent="0.35">
      <c r="A19" t="s">
        <v>1092</v>
      </c>
      <c r="B19" s="30">
        <v>29799</v>
      </c>
      <c r="C19" t="s">
        <v>1093</v>
      </c>
    </row>
    <row r="20" spans="1:3" x14ac:dyDescent="0.3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3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3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3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3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3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3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3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3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3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3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3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B8" sqref="B8"/>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3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3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3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3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3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3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3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3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3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3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3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3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B7" sqref="B7:AE7"/>
    </sheetView>
  </sheetViews>
  <sheetFormatPr defaultColWidth="8.81640625" defaultRowHeight="14.5" x14ac:dyDescent="0.35"/>
  <cols>
    <col min="1" max="1" width="24.453125" customWidth="1"/>
    <col min="2" max="34" width="10"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B28" sqref="B28"/>
    </sheetView>
  </sheetViews>
  <sheetFormatPr defaultColWidth="8.81640625" defaultRowHeight="14.5" x14ac:dyDescent="0.35"/>
  <cols>
    <col min="1" max="1" width="24.453125" customWidth="1"/>
    <col min="2" max="34" width="10.179687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D13" sqref="D13"/>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7" sqref="B6:AE7"/>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G6" sqref="G6"/>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B4*(Motorbikes!$B$19/Motorbikes!$B$20)</f>
        <v>13157.391090569377</v>
      </c>
      <c r="C2" s="4">
        <f>C4*(Motorbikes!$B$19/Motorbikes!$B$20)</f>
        <v>13157.391090569377</v>
      </c>
      <c r="D2" s="4">
        <f>D4*(Motorbikes!$B$19/Motorbikes!$B$20)</f>
        <v>13157.391090569377</v>
      </c>
      <c r="E2" s="4">
        <f>E4*(Motorbikes!$B$19/Motorbikes!$B$20)</f>
        <v>13157.391090569377</v>
      </c>
      <c r="F2" s="4">
        <f>F4*(Motorbikes!$B$19/Motorbikes!$B$20)</f>
        <v>13157.391090569377</v>
      </c>
      <c r="G2" s="4">
        <f>G4*(Motorbikes!$B$19/Motorbikes!$B$20)</f>
        <v>13157.391090569377</v>
      </c>
      <c r="H2" s="4">
        <f>H4*(Motorbikes!$B$19/Motorbikes!$B$20)</f>
        <v>13157.391090569377</v>
      </c>
      <c r="I2" s="4">
        <f>I4*(Motorbikes!$B$19/Motorbikes!$B$20)</f>
        <v>13157.391090569377</v>
      </c>
      <c r="J2" s="4">
        <f>J4*(Motorbikes!$B$19/Motorbikes!$B$20)</f>
        <v>13157.391090569377</v>
      </c>
      <c r="K2" s="4">
        <f>K4*(Motorbikes!$B$19/Motorbikes!$B$20)</f>
        <v>13157.391090569377</v>
      </c>
      <c r="L2" s="4">
        <f>L4*(Motorbikes!$B$19/Motorbikes!$B$20)</f>
        <v>13157.391090569377</v>
      </c>
      <c r="M2" s="4">
        <f>M4*(Motorbikes!$B$19/Motorbikes!$B$20)</f>
        <v>13157.391090569377</v>
      </c>
      <c r="N2" s="4">
        <f>N4*(Motorbikes!$B$19/Motorbikes!$B$20)</f>
        <v>13157.391090569377</v>
      </c>
      <c r="O2" s="4">
        <f>O4*(Motorbikes!$B$19/Motorbikes!$B$20)</f>
        <v>13157.391090569377</v>
      </c>
      <c r="P2" s="4">
        <f>P4*(Motorbikes!$B$19/Motorbikes!$B$20)</f>
        <v>13157.391090569377</v>
      </c>
      <c r="Q2" s="4">
        <f>Q4*(Motorbikes!$B$19/Motorbikes!$B$20)</f>
        <v>13157.391090569377</v>
      </c>
      <c r="R2" s="4">
        <f>R4*(Motorbikes!$B$19/Motorbikes!$B$20)</f>
        <v>13157.391090569377</v>
      </c>
      <c r="S2" s="4">
        <f>S4*(Motorbikes!$B$19/Motorbikes!$B$20)</f>
        <v>13157.391090569377</v>
      </c>
      <c r="T2" s="4">
        <f>T4*(Motorbikes!$B$19/Motorbikes!$B$20)</f>
        <v>13157.391090569377</v>
      </c>
      <c r="U2" s="4">
        <f>U4*(Motorbikes!$B$19/Motorbikes!$B$20)</f>
        <v>13157.391090569377</v>
      </c>
      <c r="V2" s="4">
        <f>V4*(Motorbikes!$B$19/Motorbikes!$B$20)</f>
        <v>13157.391090569377</v>
      </c>
      <c r="W2" s="4">
        <f>W4*(Motorbikes!$B$19/Motorbikes!$B$20)</f>
        <v>13157.391090569377</v>
      </c>
      <c r="X2" s="4">
        <f>X4*(Motorbikes!$B$19/Motorbikes!$B$20)</f>
        <v>13157.391090569377</v>
      </c>
      <c r="Y2" s="4">
        <f>Y4*(Motorbikes!$B$19/Motorbikes!$B$20)</f>
        <v>13157.391090569377</v>
      </c>
      <c r="Z2" s="4">
        <f>Z4*(Motorbikes!$B$19/Motorbikes!$B$20)</f>
        <v>13157.391090569377</v>
      </c>
      <c r="AA2" s="4">
        <f>AA4*(Motorbikes!$B$19/Motorbikes!$B$20)</f>
        <v>13157.391090569377</v>
      </c>
      <c r="AB2" s="4">
        <f>AB4*(Motorbikes!$B$19/Motorbikes!$B$20)</f>
        <v>13157.391090569377</v>
      </c>
      <c r="AC2" s="4">
        <f>AC4*(Motorbikes!$B$19/Motorbikes!$B$20)</f>
        <v>13157.391090569377</v>
      </c>
      <c r="AD2" s="4">
        <f>AD4*(Motorbikes!$B$19/Motorbikes!$B$20)</f>
        <v>13157.391090569377</v>
      </c>
      <c r="AE2" s="4">
        <f>AE4*(Motorbikes!$B$19/Motorbikes!$B$20)</f>
        <v>13157.391090569377</v>
      </c>
      <c r="AF2" s="4"/>
      <c r="AG2" s="4"/>
      <c r="AH2" s="4"/>
      <c r="AI2" s="4"/>
    </row>
    <row r="3" spans="1:35" x14ac:dyDescent="0.35">
      <c r="A3" t="s">
        <v>1</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35">
      <c r="A5" t="s">
        <v>3</v>
      </c>
      <c r="B5">
        <v>999999999</v>
      </c>
      <c r="C5">
        <v>999999999</v>
      </c>
      <c r="D5">
        <v>999999999</v>
      </c>
      <c r="E5">
        <v>999999999</v>
      </c>
      <c r="F5">
        <v>999999999</v>
      </c>
      <c r="G5">
        <v>999999999</v>
      </c>
      <c r="H5">
        <v>999999999</v>
      </c>
      <c r="I5">
        <v>999999999</v>
      </c>
      <c r="J5">
        <v>999999999</v>
      </c>
      <c r="K5">
        <v>999999999</v>
      </c>
      <c r="L5">
        <v>999999999</v>
      </c>
      <c r="M5">
        <v>999999999</v>
      </c>
      <c r="N5">
        <v>999999999</v>
      </c>
      <c r="O5">
        <v>999999999</v>
      </c>
      <c r="P5">
        <v>999999999</v>
      </c>
      <c r="Q5">
        <v>999999999</v>
      </c>
      <c r="R5">
        <v>999999999</v>
      </c>
      <c r="S5">
        <v>999999999</v>
      </c>
      <c r="T5">
        <v>999999999</v>
      </c>
      <c r="U5">
        <v>999999999</v>
      </c>
      <c r="V5">
        <v>999999999</v>
      </c>
      <c r="W5">
        <v>999999999</v>
      </c>
      <c r="X5">
        <v>999999999</v>
      </c>
      <c r="Y5">
        <v>999999999</v>
      </c>
      <c r="Z5">
        <v>999999999</v>
      </c>
      <c r="AA5">
        <v>999999999</v>
      </c>
      <c r="AB5">
        <v>999999999</v>
      </c>
      <c r="AC5">
        <v>999999999</v>
      </c>
      <c r="AD5">
        <v>999999999</v>
      </c>
      <c r="AE5">
        <v>999999999</v>
      </c>
    </row>
    <row r="6" spans="1:35" x14ac:dyDescent="0.35">
      <c r="A6" t="s">
        <v>4</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198</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199</v>
      </c>
      <c r="B8">
        <v>999999999</v>
      </c>
      <c r="C8">
        <v>999999999</v>
      </c>
      <c r="D8">
        <v>999999999</v>
      </c>
      <c r="E8">
        <v>999999999</v>
      </c>
      <c r="F8">
        <v>999999999</v>
      </c>
      <c r="G8">
        <v>999999999</v>
      </c>
      <c r="H8">
        <v>999999999</v>
      </c>
      <c r="I8">
        <v>999999999</v>
      </c>
      <c r="J8">
        <v>999999999</v>
      </c>
      <c r="K8">
        <v>999999999</v>
      </c>
      <c r="L8">
        <v>999999999</v>
      </c>
      <c r="M8">
        <v>999999999</v>
      </c>
      <c r="N8">
        <v>999999999</v>
      </c>
      <c r="O8">
        <v>999999999</v>
      </c>
      <c r="P8">
        <v>999999999</v>
      </c>
      <c r="Q8">
        <v>999999999</v>
      </c>
      <c r="R8">
        <v>999999999</v>
      </c>
      <c r="S8">
        <v>999999999</v>
      </c>
      <c r="T8">
        <v>999999999</v>
      </c>
      <c r="U8">
        <v>999999999</v>
      </c>
      <c r="V8">
        <v>999999999</v>
      </c>
      <c r="W8">
        <v>999999999</v>
      </c>
      <c r="X8">
        <v>999999999</v>
      </c>
      <c r="Y8">
        <v>999999999</v>
      </c>
      <c r="Z8">
        <v>999999999</v>
      </c>
      <c r="AA8">
        <v>999999999</v>
      </c>
      <c r="AB8">
        <v>999999999</v>
      </c>
      <c r="AC8">
        <v>999999999</v>
      </c>
      <c r="AD8">
        <v>999999999</v>
      </c>
      <c r="AE8">
        <v>999999999</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1640625" defaultRowHeight="14.5" x14ac:dyDescent="0.35"/>
  <cols>
    <col min="1" max="1" width="24.453125" customWidth="1"/>
  </cols>
  <sheetData>
    <row r="1" spans="1:35" x14ac:dyDescent="0.3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cp:lastPrinted>2023-04-17T15:38:27Z</cp:lastPrinted>
  <dcterms:created xsi:type="dcterms:W3CDTF">2017-07-01T03:43:09Z</dcterms:created>
  <dcterms:modified xsi:type="dcterms:W3CDTF">2024-12-11T19:57:05Z</dcterms:modified>
</cp:coreProperties>
</file>