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trans\BNVP\"/>
    </mc:Choice>
  </mc:AlternateContent>
  <xr:revisionPtr revIDLastSave="0" documentId="13_ncr:1_{88606192-D5B3-44E1-A178-06DD57C6B586}" xr6:coauthVersionLast="46" xr6:coauthVersionMax="46" xr10:uidLastSave="{00000000-0000-0000-0000-000000000000}"/>
  <bookViews>
    <workbookView xWindow="1635" yWindow="1245" windowWidth="20265" windowHeight="15810" xr2:uid="{00000000-000D-0000-FFFF-FFFF00000000}"/>
  </bookViews>
  <sheets>
    <sheet name="About" sheetId="1" r:id="rId1"/>
    <sheet name="AEO 39" sheetId="26" r:id="rId2"/>
    <sheet name="AEO 42" sheetId="27" r:id="rId3"/>
    <sheet name="AEO 53" sheetId="19" r:id="rId4"/>
    <sheet name="PHEV Price Calcs" sheetId="30" r:id="rId5"/>
    <sheet name="Start Year EV Prices" sheetId="32" r:id="rId6"/>
    <sheet name="LDV Shares" sheetId="28" r:id="rId7"/>
    <sheet name="Hydrogen Vehicle Calcs" sheetId="31" r:id="rId8"/>
    <sheet name="Conventional Daycab Trucks" sheetId="20" r:id="rId9"/>
    <sheet name="Conventional Sleeper Trucks" sheetId="21" r:id="rId10"/>
    <sheet name="Passenger Aircraft" sheetId="22" r:id="rId11"/>
    <sheet name="Ships" sheetId="25" r:id="rId12"/>
    <sheet name="Motorbikes" sheetId="23" r:id="rId13"/>
    <sheet name="BNVP-LDVs-psgr" sheetId="2" r:id="rId14"/>
    <sheet name="BNVP-LDVs-frgt" sheetId="8" r:id="rId15"/>
    <sheet name="BNVP-HDVs-psgr" sheetId="9" r:id="rId16"/>
    <sheet name="BNVP-HDVs-frgt" sheetId="10" r:id="rId17"/>
    <sheet name="BNVP-aircraft-psgr" sheetId="11" r:id="rId18"/>
    <sheet name="BNVP-aircraft-frgt" sheetId="12" r:id="rId19"/>
    <sheet name="BNVP-rail-psgr" sheetId="13" r:id="rId20"/>
    <sheet name="BNVP-rail-frgt" sheetId="14" r:id="rId21"/>
    <sheet name="BNVP-ships-psgr" sheetId="15" r:id="rId22"/>
    <sheet name="BNVP-ships-frgt" sheetId="16" r:id="rId23"/>
    <sheet name="BNVP-motorbikes-psgr" sheetId="17" r:id="rId24"/>
    <sheet name="BNVP-motorbikes-frgt" sheetId="18" r:id="rId25"/>
  </sheets>
  <definedNames>
    <definedName name="cpi_2010to2012">About!#REF!</definedName>
    <definedName name="cpi_2013to2012">About!$A$109</definedName>
    <definedName name="cpi_2014to2012">About!#REF!</definedName>
    <definedName name="cpi_2016to2012">About!$A$110</definedName>
    <definedName name="cpi_2017to2012">About!$A$111</definedName>
    <definedName name="cpi_2018to2012">About!$A$112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31" l="1"/>
  <c r="C49" i="31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10" l="1"/>
  <c r="B2" i="2"/>
  <c r="C2" i="10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C97" i="30"/>
  <c r="C190" i="30" s="1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G217" i="30" s="1"/>
  <c r="F124" i="30"/>
  <c r="F217" i="30" s="1"/>
  <c r="E124" i="30"/>
  <c r="E217" i="30" s="1"/>
  <c r="D124" i="30"/>
  <c r="D217" i="30" s="1"/>
  <c r="C124" i="30"/>
  <c r="C217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239" i="30" s="1"/>
  <c r="B147" i="30"/>
  <c r="B148" i="30"/>
  <c r="B241" i="30" s="1"/>
  <c r="B149" i="30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228" i="30" s="1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99" i="30" s="1"/>
  <c r="B107" i="30"/>
  <c r="B200" i="30" s="1"/>
  <c r="B108" i="30"/>
  <c r="B109" i="30"/>
  <c r="B110" i="30"/>
  <c r="B203" i="30" s="1"/>
  <c r="B111" i="30"/>
  <c r="B112" i="30"/>
  <c r="B105" i="30"/>
  <c r="B198" i="30" s="1"/>
  <c r="B88" i="30"/>
  <c r="B181" i="30" s="1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E25" i="30" l="1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41" i="30"/>
  <c r="AB42" i="30"/>
  <c r="AB43" i="30"/>
  <c r="AB40" i="30"/>
  <c r="AB44" i="30"/>
  <c r="AB37" i="30"/>
  <c r="AB188" i="30" s="1"/>
  <c r="AB38" i="30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40" i="30"/>
  <c r="AC41" i="30"/>
  <c r="AC42" i="30"/>
  <c r="AC39" i="30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P183" i="30" l="1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B4" i="8"/>
  <c r="J2" i="2" l="1"/>
  <c r="J2" i="9" s="1"/>
  <c r="AF2" i="2"/>
  <c r="AF2" i="9" s="1"/>
  <c r="AB2" i="2"/>
  <c r="AB2" i="9" s="1"/>
  <c r="AD2" i="2"/>
  <c r="AD2" i="9" s="1"/>
  <c r="D2" i="2"/>
  <c r="D2" i="9" s="1"/>
  <c r="AA2" i="2"/>
  <c r="AA2" i="9" s="1"/>
  <c r="H2" i="2"/>
  <c r="H2" i="9" s="1"/>
  <c r="Z2" i="2"/>
  <c r="Z2" i="9" s="1"/>
  <c r="X2" i="2"/>
  <c r="X2" i="9" s="1"/>
  <c r="M2" i="2"/>
  <c r="M2" i="9" s="1"/>
  <c r="Y2" i="2"/>
  <c r="Y2" i="9" s="1"/>
  <c r="F2" i="2"/>
  <c r="F2" i="9" s="1"/>
  <c r="AE2" i="2"/>
  <c r="AE2" i="9" s="1"/>
  <c r="V2" i="2"/>
  <c r="V2" i="9" s="1"/>
  <c r="N2" i="2"/>
  <c r="N2" i="9" s="1"/>
  <c r="S2" i="2"/>
  <c r="S2" i="9" s="1"/>
  <c r="L2" i="2"/>
  <c r="L2" i="9" s="1"/>
  <c r="R2" i="2"/>
  <c r="R2" i="9" s="1"/>
  <c r="W2" i="2"/>
  <c r="W2" i="9" s="1"/>
  <c r="T2" i="2"/>
  <c r="T2" i="9" s="1"/>
  <c r="K2" i="2"/>
  <c r="K2" i="9" s="1"/>
  <c r="I2" i="2"/>
  <c r="I2" i="9" s="1"/>
  <c r="O2" i="2"/>
  <c r="O2" i="9" s="1"/>
  <c r="E2" i="2"/>
  <c r="E2" i="9" s="1"/>
  <c r="Q2" i="2"/>
  <c r="Q2" i="9" s="1"/>
  <c r="P2" i="2"/>
  <c r="P2" i="9" s="1"/>
  <c r="AC2" i="2"/>
  <c r="AC2" i="9" s="1"/>
  <c r="U2" i="2"/>
  <c r="U2" i="9" s="1"/>
  <c r="C2" i="2"/>
  <c r="C2" i="9" s="1"/>
  <c r="G2" i="2"/>
  <c r="G2" i="9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D2" i="8" s="1"/>
  <c r="E1" i="8"/>
  <c r="E2" i="8" s="1"/>
  <c r="F1" i="8"/>
  <c r="G1" i="8"/>
  <c r="G2" i="8" s="1"/>
  <c r="H1" i="8"/>
  <c r="H2" i="8" s="1"/>
  <c r="I1" i="8"/>
  <c r="I2" i="8" s="1"/>
  <c r="J1" i="8"/>
  <c r="J2" i="8" s="1"/>
  <c r="K1" i="8"/>
  <c r="K2" i="8" s="1"/>
  <c r="L1" i="8"/>
  <c r="L2" i="8" s="1"/>
  <c r="M1" i="8"/>
  <c r="M2" i="8" s="1"/>
  <c r="N1" i="8"/>
  <c r="N2" i="8" s="1"/>
  <c r="O1" i="8"/>
  <c r="O2" i="8" s="1"/>
  <c r="P1" i="8"/>
  <c r="P2" i="8" s="1"/>
  <c r="Q1" i="8"/>
  <c r="Q2" i="8" s="1"/>
  <c r="R1" i="8"/>
  <c r="R2" i="8" s="1"/>
  <c r="S1" i="8"/>
  <c r="S2" i="8" s="1"/>
  <c r="T1" i="8"/>
  <c r="T2" i="8" s="1"/>
  <c r="U1" i="8"/>
  <c r="U2" i="8" s="1"/>
  <c r="V1" i="8"/>
  <c r="V2" i="8" s="1"/>
  <c r="W1" i="8"/>
  <c r="W2" i="8" s="1"/>
  <c r="X1" i="8"/>
  <c r="X2" i="8" s="1"/>
  <c r="Y1" i="8"/>
  <c r="Y2" i="8" s="1"/>
  <c r="Z1" i="8"/>
  <c r="Z2" i="8" s="1"/>
  <c r="AA1" i="8"/>
  <c r="AA2" i="8" s="1"/>
  <c r="AB1" i="8"/>
  <c r="AB2" i="8" s="1"/>
  <c r="AC1" i="8"/>
  <c r="AC2" i="8" s="1"/>
  <c r="AD1" i="8"/>
  <c r="AD2" i="8" s="1"/>
  <c r="AE1" i="8"/>
  <c r="AE2" i="8" s="1"/>
  <c r="AF1" i="8"/>
  <c r="AF2" i="8" s="1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F2" i="8" l="1"/>
  <c r="B2" i="8" s="1"/>
  <c r="AB6" i="8"/>
  <c r="S6" i="8"/>
  <c r="I6" i="8"/>
  <c r="K6" i="8"/>
  <c r="J6" i="8"/>
  <c r="Q6" i="8"/>
  <c r="AF6" i="8"/>
  <c r="X6" i="8"/>
  <c r="P6" i="8"/>
  <c r="H6" i="8"/>
  <c r="AA6" i="8"/>
  <c r="R6" i="8"/>
  <c r="Y6" i="8"/>
  <c r="AE6" i="8"/>
  <c r="W6" i="8"/>
  <c r="O6" i="8"/>
  <c r="G6" i="8"/>
  <c r="L6" i="8"/>
  <c r="Z6" i="8"/>
  <c r="AD6" i="8"/>
  <c r="V6" i="8"/>
  <c r="N6" i="8"/>
  <c r="F6" i="8"/>
  <c r="T6" i="8"/>
  <c r="AC6" i="8"/>
  <c r="U6" i="8"/>
  <c r="M6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C2" i="8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D6" i="8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F49" i="31"/>
  <c r="Y49" i="31"/>
  <c r="X49" i="31"/>
  <c r="X56" i="31" s="1"/>
  <c r="X8" i="8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C8" i="8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Z8" i="8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S8" i="8" s="1"/>
  <c r="L56" i="31"/>
  <c r="L8" i="8" s="1"/>
  <c r="K56" i="31"/>
  <c r="K8" i="8" s="1"/>
  <c r="W56" i="31"/>
  <c r="W8" i="8" s="1"/>
  <c r="AA56" i="31"/>
  <c r="AA8" i="8" s="1"/>
  <c r="AE56" i="31"/>
  <c r="AE8" i="8" s="1"/>
  <c r="N56" i="31"/>
  <c r="N8" i="8" s="1"/>
  <c r="R56" i="31"/>
  <c r="R8" i="8" s="1"/>
  <c r="H56" i="31"/>
  <c r="H8" i="8" s="1"/>
  <c r="V56" i="31"/>
  <c r="V8" i="8" s="1"/>
  <c r="G56" i="31"/>
  <c r="G8" i="8" s="1"/>
  <c r="B56" i="31"/>
  <c r="B8" i="8" s="1"/>
  <c r="I56" i="31"/>
  <c r="I8" i="8" s="1"/>
  <c r="AE55" i="31"/>
  <c r="AE8" i="2" s="1"/>
  <c r="AD55" i="31"/>
  <c r="AD8" i="2" s="1"/>
  <c r="F56" i="31"/>
  <c r="F8" i="8" s="1"/>
  <c r="AC56" i="31"/>
  <c r="AC8" i="8" s="1"/>
  <c r="Y55" i="31"/>
  <c r="Y8" i="2" s="1"/>
  <c r="AF56" i="3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C6" i="8" l="1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X5" i="12" l="1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H3" i="9"/>
  <c r="U3" i="2" l="1"/>
  <c r="O3" i="9"/>
  <c r="L3" i="2"/>
  <c r="U3" i="9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S2" i="11"/>
  <c r="O2" i="13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F4" i="9"/>
  <c r="AC2" i="12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3" i="10"/>
  <c r="AB3" i="9"/>
  <c r="X4" i="9"/>
  <c r="L4" i="9"/>
  <c r="W4" i="9"/>
  <c r="P4" i="9"/>
  <c r="S3" i="10"/>
  <c r="M3" i="9"/>
  <c r="I4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B4" i="10"/>
  <c r="D3" i="10"/>
  <c r="H3" i="10"/>
  <c r="AF4" i="10"/>
  <c r="AA4" i="10"/>
  <c r="P4" i="10"/>
  <c r="C3" i="10"/>
  <c r="K4" i="10"/>
  <c r="B4" i="2"/>
  <c r="B2" i="17" s="1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Z7" i="9"/>
  <c r="Z8" i="9"/>
  <c r="W7" i="9"/>
  <c r="W8" i="9"/>
  <c r="V7" i="9"/>
  <c r="V8" i="9"/>
  <c r="P7" i="9"/>
  <c r="P8" i="9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W5" i="2"/>
  <c r="W6" i="9" s="1"/>
  <c r="Z5" i="2"/>
  <c r="Z6" i="10" s="1"/>
  <c r="E5" i="2"/>
  <c r="E6" i="10" s="1"/>
  <c r="N5" i="2"/>
  <c r="D5" i="2"/>
  <c r="K5" i="2"/>
  <c r="K6" i="9" s="1"/>
  <c r="R5" i="2"/>
  <c r="R6" i="10" s="1"/>
  <c r="AA5" i="2"/>
  <c r="AA6" i="9" s="1"/>
  <c r="Q6" i="10"/>
  <c r="AF6" i="9"/>
  <c r="I6" i="9"/>
  <c r="D6" i="10"/>
  <c r="Q6" i="9"/>
  <c r="X6" i="9"/>
  <c r="Y6" i="10"/>
  <c r="AF6" i="10"/>
  <c r="I6" i="10"/>
  <c r="Y6" i="9"/>
  <c r="D6" i="9"/>
  <c r="X6" i="10"/>
  <c r="C6" i="9"/>
  <c r="P6" i="10"/>
  <c r="P6" i="9"/>
  <c r="C6" i="10"/>
  <c r="P8" i="13" l="1"/>
  <c r="P8" i="11"/>
  <c r="P8" i="14"/>
  <c r="P8" i="16"/>
  <c r="P8" i="12"/>
  <c r="P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U6" i="10"/>
  <c r="U6" i="9"/>
  <c r="AA6" i="10"/>
  <c r="S6" i="10"/>
  <c r="J6" i="9"/>
  <c r="R6" i="9"/>
  <c r="AC6" i="10"/>
  <c r="Z6" i="9"/>
  <c r="E6" i="9"/>
  <c r="AC6" i="9"/>
  <c r="N6" i="10"/>
  <c r="AD6" i="10"/>
  <c r="AD6" i="9"/>
  <c r="N6" i="9"/>
  <c r="K6" i="10"/>
  <c r="M6" i="10"/>
  <c r="T6" i="9"/>
  <c r="H6" i="10"/>
  <c r="F6" i="9"/>
  <c r="B6" i="10"/>
  <c r="B6" i="9"/>
  <c r="L6" i="10"/>
  <c r="L6" i="9"/>
  <c r="H6" i="9"/>
  <c r="V6" i="9"/>
  <c r="G6" i="10"/>
  <c r="W6" i="10"/>
  <c r="O6" i="10"/>
  <c r="AE6" i="10"/>
  <c r="AB6" i="9"/>
  <c r="AB6" i="10"/>
</calcChain>
</file>

<file path=xl/sharedStrings.xml><?xml version="1.0" encoding="utf-8"?>
<sst xmlns="http://schemas.openxmlformats.org/spreadsheetml/2006/main" count="3224" uniqueCount="1642">
  <si>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</si>
  <si>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</si>
  <si>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</si>
  <si>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</si>
  <si>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</si>
  <si>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</si>
  <si>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</si>
  <si>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</si>
  <si>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</si>
  <si>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</si>
  <si>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</si>
  <si>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</si>
  <si>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</si>
  <si>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</si>
  <si>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</si>
  <si>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</si>
  <si>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</si>
  <si>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</si>
  <si>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</si>
  <si>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</si>
  <si>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</si>
  <si>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</si>
  <si>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</si>
  <si>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</si>
  <si>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</si>
  <si>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</si>
  <si>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</si>
  <si>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</si>
  <si>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</si>
  <si>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</si>
  <si>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</si>
  <si>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</si>
  <si>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</si>
  <si>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</si>
  <si>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</si>
  <si>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</si>
  <si>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</si>
  <si>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</si>
  <si>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</si>
  <si>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</si>
  <si>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</si>
  <si>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</si>
  <si>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</si>
  <si>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</si>
  <si>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</si>
  <si>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</si>
  <si>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</si>
  <si>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</si>
  <si>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</si>
  <si>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</si>
  <si>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</si>
  <si>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</si>
  <si>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</si>
  <si>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</si>
  <si>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</si>
  <si>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</si>
  <si>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</si>
  <si>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</si>
  <si>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</si>
  <si>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</si>
  <si>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</si>
  <si>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</si>
  <si>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</si>
  <si>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</si>
  <si>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</si>
  <si>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</si>
  <si>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</si>
  <si>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</si>
  <si>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</si>
  <si>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</si>
  <si>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</si>
  <si>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</si>
  <si>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</si>
  <si>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</si>
  <si>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</si>
  <si>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</si>
  <si>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</si>
  <si>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</si>
  <si>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</si>
  <si>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</si>
  <si>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</si>
  <si>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</si>
  <si>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</si>
  <si>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</si>
  <si>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</si>
  <si>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</si>
  <si>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</si>
  <si>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</si>
  <si>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</si>
  <si>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</si>
  <si>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</si>
  <si>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</si>
  <si>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</si>
  <si>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</si>
  <si>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</si>
  <si>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</si>
  <si>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</si>
  <si>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</si>
  <si>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</si>
  <si>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</si>
  <si>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</si>
  <si>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</si>
  <si>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</si>
  <si>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</si>
  <si>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</si>
  <si>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</si>
  <si>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</si>
  <si>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</si>
  <si>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</si>
  <si>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</si>
  <si>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</si>
  <si>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</si>
  <si>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</si>
  <si>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</si>
  <si>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</si>
  <si>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</si>
  <si>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</si>
  <si>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</si>
  <si>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</si>
  <si>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</si>
  <si>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</si>
  <si>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</si>
  <si>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</si>
  <si>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</si>
  <si>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</si>
  <si>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</si>
  <si>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</si>
  <si>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</si>
  <si>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</si>
  <si>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</si>
  <si>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</si>
  <si>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</si>
  <si>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</si>
  <si>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</si>
  <si>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</si>
  <si>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</si>
  <si>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</si>
  <si>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</si>
  <si>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</si>
  <si>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</si>
  <si>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</si>
  <si>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</si>
  <si>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</si>
  <si>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</si>
  <si>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</si>
  <si>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</si>
  <si>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</si>
  <si>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</si>
  <si>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</si>
  <si>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</si>
  <si>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</si>
  <si>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</si>
  <si>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</si>
  <si>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</si>
  <si>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</si>
  <si>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</si>
  <si>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</si>
  <si>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</si>
  <si>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</si>
  <si>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</si>
  <si>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</si>
  <si>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</si>
  <si>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</si>
  <si>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</si>
  <si>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</si>
  <si>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</si>
  <si>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</si>
  <si>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</si>
  <si>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</si>
  <si>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</si>
  <si>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</si>
  <si>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</si>
  <si>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</si>
  <si>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</si>
  <si>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</si>
  <si>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</si>
  <si>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</si>
  <si>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</si>
  <si>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</si>
  <si>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</si>
  <si>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</si>
  <si>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</si>
  <si>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</si>
  <si>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</si>
  <si>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</si>
  <si>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</si>
  <si>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</si>
  <si>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</si>
  <si>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</si>
  <si>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</si>
  <si>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</si>
  <si>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</si>
  <si>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</si>
  <si>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</si>
  <si>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</si>
  <si>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</si>
  <si>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</si>
  <si>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</si>
  <si>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</si>
  <si>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</si>
  <si>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</si>
  <si>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</si>
  <si>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</si>
  <si>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</si>
  <si>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</si>
  <si>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</si>
  <si>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</si>
  <si>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</si>
  <si>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</si>
  <si>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</si>
  <si>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</si>
  <si>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</si>
  <si>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</si>
  <si>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</si>
  <si>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</si>
  <si>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</si>
  <si>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</si>
  <si>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</si>
  <si>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</si>
  <si>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</si>
  <si>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</si>
  <si>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</si>
  <si>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</si>
  <si>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</si>
  <si>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</si>
  <si>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</si>
  <si>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</si>
  <si>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</si>
  <si>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</si>
  <si>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</si>
  <si>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</si>
  <si>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</si>
  <si>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</si>
  <si>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</si>
  <si>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</si>
  <si>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</si>
  <si>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</si>
  <si>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</si>
  <si>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</si>
  <si>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</si>
  <si>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</si>
  <si>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</si>
  <si>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</si>
  <si>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</si>
  <si>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</si>
  <si>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</si>
  <si>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</si>
  <si>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</si>
  <si>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</si>
  <si>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</si>
  <si>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</si>
  <si>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</si>
  <si>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</si>
  <si>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</si>
  <si>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</si>
  <si>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</si>
  <si>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</si>
  <si>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</si>
  <si>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</si>
  <si>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</si>
  <si>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</si>
  <si>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</si>
  <si>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</si>
  <si>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</si>
  <si>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</si>
  <si>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</si>
  <si>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</si>
  <si>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</si>
  <si>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</si>
  <si>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</si>
  <si>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</si>
  <si>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</si>
  <si>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</si>
  <si>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</si>
  <si>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</si>
  <si>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</si>
  <si>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</si>
  <si>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</si>
  <si>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</si>
  <si>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</si>
  <si>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</si>
  <si>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</si>
  <si>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</si>
  <si>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</si>
  <si>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</si>
  <si>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</si>
  <si>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</si>
  <si>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</si>
  <si>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</si>
  <si>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</si>
  <si>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</si>
  <si>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</si>
  <si>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</si>
  <si>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</si>
  <si>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</si>
  <si>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</si>
  <si>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</si>
  <si>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</si>
  <si>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</si>
  <si>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</si>
  <si>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</si>
  <si>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</si>
  <si>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</si>
  <si>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</si>
  <si>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</si>
  <si>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</si>
  <si>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</si>
  <si>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</si>
  <si>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</si>
  <si>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</si>
  <si>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</si>
  <si>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</si>
  <si>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</si>
  <si>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</si>
  <si>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</si>
  <si>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</si>
  <si>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</si>
  <si>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</si>
  <si>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</si>
  <si>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</si>
  <si>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</si>
  <si>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</si>
  <si>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</si>
  <si>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</si>
  <si>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</si>
  <si>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</si>
  <si>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</si>
  <si>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</si>
  <si>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</si>
  <si>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</si>
  <si>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</si>
  <si>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</si>
  <si>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</si>
  <si>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</si>
  <si>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</si>
  <si>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</si>
  <si>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</si>
  <si>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</si>
  <si>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</si>
  <si>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</si>
  <si>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</si>
  <si>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</si>
  <si>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</si>
  <si>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</si>
  <si>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</si>
  <si>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</si>
  <si>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</si>
  <si>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</si>
  <si>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</si>
  <si>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</si>
  <si>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</si>
  <si>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</si>
  <si>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</si>
  <si>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</si>
  <si>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</si>
  <si>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</si>
  <si>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</si>
  <si>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</si>
  <si>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</si>
  <si>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</si>
  <si>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</si>
  <si>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</si>
  <si>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</si>
  <si>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</si>
  <si>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</si>
  <si>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</si>
  <si>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</si>
  <si>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</si>
  <si>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</si>
  <si>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</si>
  <si>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</si>
  <si>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</si>
  <si>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</si>
  <si>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</si>
  <si>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</si>
  <si>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</si>
  <si>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</si>
  <si>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</si>
  <si>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</si>
  <si>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</si>
  <si>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</si>
  <si>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</si>
  <si>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</si>
  <si>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</si>
  <si>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</si>
  <si>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</si>
  <si>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</si>
  <si>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</si>
  <si>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</si>
  <si>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</si>
  <si>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</si>
  <si>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</si>
  <si>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</si>
  <si>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</si>
  <si>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</si>
  <si>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</si>
  <si>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</si>
  <si>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</si>
  <si>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</si>
  <si>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</si>
  <si>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</si>
  <si>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</si>
  <si>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</si>
  <si>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</si>
  <si>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</si>
  <si>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</si>
  <si>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</si>
  <si>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</si>
  <si>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</si>
  <si>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</si>
  <si>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</si>
  <si>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</si>
  <si>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</si>
  <si>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</si>
  <si>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</si>
  <si>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</si>
  <si>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</si>
  <si>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</si>
  <si>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</si>
  <si>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</si>
  <si>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</si>
  <si>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</si>
  <si>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</si>
  <si>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</si>
  <si>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</si>
  <si>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</si>
  <si>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</si>
  <si>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</si>
  <si>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</si>
  <si>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</si>
  <si>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</si>
  <si>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</si>
  <si>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</si>
  <si>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</si>
  <si>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</si>
  <si>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</si>
  <si>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</si>
  <si>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</si>
  <si>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</si>
  <si>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</si>
  <si>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</si>
  <si>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</si>
  <si>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</si>
  <si>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</si>
  <si>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</si>
  <si>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</si>
  <si>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</si>
  <si>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</si>
  <si>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</si>
  <si>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</si>
  <si>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</si>
  <si>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</si>
  <si>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</si>
  <si>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</si>
  <si>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</si>
  <si>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</si>
  <si>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</si>
  <si>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</si>
  <si>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</si>
  <si>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</si>
  <si>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</si>
  <si>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</si>
  <si>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</si>
  <si>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</si>
  <si>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</si>
  <si>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</si>
  <si>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</si>
  <si>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</si>
  <si>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</si>
  <si>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</si>
  <si>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</si>
  <si>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</si>
  <si>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</si>
  <si>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</si>
  <si>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</si>
  <si>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</si>
  <si>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</si>
  <si>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</si>
  <si>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</si>
  <si>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</si>
  <si>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</si>
  <si>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</si>
  <si>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</si>
  <si>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</si>
  <si>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</si>
  <si>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</si>
  <si>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</si>
  <si>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</si>
  <si>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</si>
  <si>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</si>
  <si>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</si>
  <si>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</si>
  <si>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</si>
  <si>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</si>
  <si>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</si>
  <si>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</si>
  <si>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</si>
  <si>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</si>
  <si>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</si>
  <si>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</si>
  <si>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</si>
  <si>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</si>
  <si>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</si>
  <si>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</si>
  <si>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</si>
  <si>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</si>
  <si>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</si>
  <si>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</si>
  <si>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</si>
  <si>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</si>
  <si>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</si>
  <si>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</si>
  <si>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</si>
  <si>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</si>
  <si>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</si>
  <si>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</si>
  <si>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</si>
  <si>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</si>
  <si>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</si>
  <si>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</si>
  <si>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</si>
  <si>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</si>
  <si>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</si>
  <si>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</si>
  <si>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</si>
  <si>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</si>
  <si>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</si>
  <si>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</si>
  <si>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</si>
  <si>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</si>
  <si>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</si>
  <si>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</si>
  <si>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</si>
  <si>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</si>
  <si>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</si>
  <si>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</si>
  <si>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</si>
  <si>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</si>
  <si>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</si>
  <si>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</si>
  <si>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</si>
  <si>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</si>
  <si>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</si>
  <si>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</si>
  <si>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</si>
  <si>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</si>
  <si>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</si>
  <si>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</si>
  <si>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</si>
  <si>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</si>
  <si>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</si>
  <si>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</si>
  <si>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</si>
  <si>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</si>
  <si>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</si>
  <si>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</si>
  <si>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</si>
  <si>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</si>
  <si>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</si>
  <si>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</si>
  <si>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</si>
  <si>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</si>
  <si>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</si>
  <si>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</si>
  <si>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</si>
  <si>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</si>
  <si>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</si>
  <si>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</si>
  <si>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</si>
  <si>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</si>
  <si>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</si>
  <si>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</si>
  <si>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</si>
  <si>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</si>
  <si>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</si>
  <si>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</si>
  <si>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</si>
  <si>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</si>
  <si>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</si>
  <si>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</si>
  <si>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</si>
  <si>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</si>
  <si>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</si>
  <si>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</si>
  <si>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</si>
  <si>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</si>
  <si>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</si>
  <si>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</si>
  <si>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</si>
  <si>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</si>
  <si>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</si>
  <si>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</si>
  <si>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</si>
  <si>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</si>
  <si>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</si>
  <si>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</si>
  <si>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</si>
  <si>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</si>
  <si>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</si>
  <si>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</si>
  <si>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</si>
  <si>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</si>
  <si>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</si>
  <si>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</si>
  <si>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</si>
  <si>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</si>
  <si>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</si>
  <si>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</si>
  <si>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</si>
  <si>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</si>
  <si>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</si>
  <si>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</si>
  <si>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</si>
  <si>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</si>
  <si>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</si>
  <si>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</si>
  <si>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</si>
  <si>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</si>
  <si>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</si>
  <si>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</si>
  <si>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</si>
  <si>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</si>
  <si>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</si>
  <si>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</si>
  <si>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</si>
  <si>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</si>
  <si>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</si>
  <si>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</si>
  <si>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</si>
  <si>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</si>
  <si>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</si>
  <si>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</si>
  <si>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</si>
  <si>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</si>
  <si>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</si>
  <si>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</si>
  <si>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</si>
  <si>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</si>
  <si>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</si>
  <si>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</si>
  <si>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</si>
  <si>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</si>
  <si>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</si>
  <si>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</si>
  <si>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</si>
  <si>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</si>
  <si>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</si>
  <si>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</si>
  <si>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</si>
  <si>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</si>
  <si>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</si>
  <si>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</si>
  <si>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</si>
  <si>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</si>
  <si>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</si>
  <si>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</si>
  <si>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</si>
  <si>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</si>
  <si>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</si>
  <si>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</si>
  <si>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</si>
  <si>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</si>
  <si>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</si>
  <si>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</si>
  <si>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</si>
  <si>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</si>
  <si>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</si>
  <si>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</si>
  <si>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</si>
  <si>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</si>
  <si>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</si>
  <si>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</si>
  <si>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</si>
  <si>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</si>
  <si>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</si>
  <si>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</si>
  <si>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</si>
  <si>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</si>
  <si>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</si>
  <si>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</si>
  <si>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</si>
  <si>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</si>
  <si>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</si>
  <si>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</si>
  <si>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</si>
  <si>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</si>
  <si>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</si>
  <si>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</si>
  <si>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</si>
  <si>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</si>
  <si>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</si>
  <si>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</si>
  <si>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</si>
  <si>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</si>
  <si>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</si>
  <si>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</si>
  <si>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</si>
  <si>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</si>
  <si>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</si>
  <si>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</si>
  <si>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</si>
  <si>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</si>
  <si>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</si>
  <si>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</si>
  <si>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</si>
  <si>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</si>
  <si>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</si>
  <si>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</si>
  <si>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</si>
  <si>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</si>
  <si>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</si>
  <si>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</si>
  <si>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</si>
  <si>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</si>
  <si>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</si>
  <si>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</si>
  <si>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</si>
  <si>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</si>
  <si>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</si>
  <si>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</si>
  <si>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</si>
  <si>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</si>
  <si>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</si>
  <si>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Old values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</si>
  <si>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</si>
  <si>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</si>
  <si>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</si>
  <si>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</si>
  <si>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</si>
  <si>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</si>
  <si>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</si>
  <si>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*Cost of 300-mile range class 8 vehicle taken from LBNL here, which aligns most cloesly with prices in the AEO</t>
  </si>
  <si>
    <t>NREL</t>
  </si>
  <si>
    <t>Annual Technology Baseline: Transportation</t>
  </si>
  <si>
    <t>https://atb.nrel.gov/transportation/2020/index.html?t=l7</t>
  </si>
  <si>
    <t>Freight HDV prices (except electric)</t>
  </si>
  <si>
    <t>LBNL</t>
  </si>
  <si>
    <t>Long-haul battery electric trucks are technically feasible and economically compelling</t>
  </si>
  <si>
    <t>Figure 3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</si>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</sst>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0" applyNumberFormat="1"/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5" borderId="0" xfId="0" applyNumberFormat="1" applyFill="1"/>
    <xf numFmtId="0" fontId="1" fillId="4" borderId="0" xfId="0" applyFont="1" applyFill="1"/>
    <xf numFmtId="10" fontId="0" fillId="0" borderId="0" xfId="0" applyNumberFormat="1"/>
    <xf numFmtId="0" fontId="0" fillId="6" borderId="0" xfId="0" applyFill="1"/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"/>
  <sheetViews>
    <sheetView tabSelected="1" workbookViewId="0">
      <selection activeCell="B7" sqref="B7"/>
    </sheetView>
  </sheetViews>
  <sheetFormatPr defaultRowHeight="15" x14ac:dyDescent="0.25"/>
  <cols>
    <col min="2" max="2" width="56.28515625" customWidth="1"/>
    <col min="4" max="4" width="59" customWidth="1"/>
  </cols>
  <sheetData>
    <row r="1" spans="1:4" x14ac:dyDescent="0.25">
      <c r="A1" s="1" t="s">
        <v>14</v>
      </c>
    </row>
    <row r="3" spans="1:4" x14ac:dyDescent="0.25">
      <c r="A3" s="1" t="s">
        <v>15</v>
      </c>
      <c r="B3" s="2" t="s">
        <v>726</v>
      </c>
      <c r="D3" s="2" t="s">
        <v>727</v>
      </c>
    </row>
    <row r="4" spans="1:4" x14ac:dyDescent="0.25">
      <c r="B4" s="5" t="s">
        <v>13</v>
      </c>
      <c r="D4" t="s">
        <v>732</v>
      </c>
    </row>
    <row r="5" spans="1:4" x14ac:dyDescent="0.25">
      <c r="B5" s="7">
        <v>2020</v>
      </c>
      <c r="D5">
        <v>2020</v>
      </c>
    </row>
    <row r="6" spans="1:4" x14ac:dyDescent="0.25">
      <c r="B6" s="5" t="s">
        <v>1639</v>
      </c>
      <c r="D6" t="s">
        <v>733</v>
      </c>
    </row>
    <row r="7" spans="1:4" x14ac:dyDescent="0.25">
      <c r="B7" s="5" t="s">
        <v>1641</v>
      </c>
      <c r="D7" t="s">
        <v>734</v>
      </c>
    </row>
    <row r="8" spans="1:4" x14ac:dyDescent="0.25">
      <c r="B8" s="5" t="s">
        <v>1640</v>
      </c>
    </row>
    <row r="9" spans="1:4" x14ac:dyDescent="0.25">
      <c r="B9" s="5"/>
    </row>
    <row r="10" spans="1:4" x14ac:dyDescent="0.25">
      <c r="B10" s="16" t="s">
        <v>571</v>
      </c>
      <c r="D10" s="2" t="s">
        <v>727</v>
      </c>
    </row>
    <row r="11" spans="1:4" x14ac:dyDescent="0.25">
      <c r="B11" s="15" t="s">
        <v>686</v>
      </c>
      <c r="D11" t="s">
        <v>736</v>
      </c>
    </row>
    <row r="12" spans="1:4" x14ac:dyDescent="0.25">
      <c r="B12" s="17">
        <v>2018</v>
      </c>
      <c r="D12" s="22">
        <v>2019</v>
      </c>
    </row>
    <row r="13" spans="1:4" x14ac:dyDescent="0.25">
      <c r="B13" t="s">
        <v>687</v>
      </c>
      <c r="D13" t="s">
        <v>737</v>
      </c>
    </row>
    <row r="14" spans="1:4" x14ac:dyDescent="0.25">
      <c r="B14" s="14" t="s">
        <v>688</v>
      </c>
      <c r="D14" t="s">
        <v>738</v>
      </c>
    </row>
    <row r="16" spans="1:4" x14ac:dyDescent="0.25">
      <c r="B16" s="2" t="s">
        <v>735</v>
      </c>
    </row>
    <row r="17" spans="2:2" x14ac:dyDescent="0.25">
      <c r="B17" t="s">
        <v>550</v>
      </c>
    </row>
    <row r="18" spans="2:2" x14ac:dyDescent="0.25">
      <c r="B18" t="s">
        <v>551</v>
      </c>
    </row>
    <row r="19" spans="2:2" x14ac:dyDescent="0.25">
      <c r="B19" t="s">
        <v>552</v>
      </c>
    </row>
    <row r="20" spans="2:2" x14ac:dyDescent="0.25">
      <c r="B20" s="14" t="s">
        <v>553</v>
      </c>
    </row>
    <row r="21" spans="2:2" x14ac:dyDescent="0.25">
      <c r="B21" s="14" t="s">
        <v>554</v>
      </c>
    </row>
    <row r="22" spans="2:2" ht="60" x14ac:dyDescent="0.25">
      <c r="B22" s="15" t="s">
        <v>555</v>
      </c>
    </row>
    <row r="23" spans="2:2" x14ac:dyDescent="0.25">
      <c r="B23" s="15"/>
    </row>
    <row r="24" spans="2:2" x14ac:dyDescent="0.25">
      <c r="B24" s="16" t="s">
        <v>8</v>
      </c>
    </row>
    <row r="25" spans="2:2" x14ac:dyDescent="0.25">
      <c r="B25" s="15" t="s">
        <v>556</v>
      </c>
    </row>
    <row r="26" spans="2:2" x14ac:dyDescent="0.25">
      <c r="B26" s="17">
        <v>2012</v>
      </c>
    </row>
    <row r="27" spans="2:2" x14ac:dyDescent="0.25">
      <c r="B27" s="15" t="s">
        <v>557</v>
      </c>
    </row>
    <row r="28" spans="2:2" ht="30" x14ac:dyDescent="0.25">
      <c r="B28" s="15" t="s">
        <v>558</v>
      </c>
    </row>
    <row r="29" spans="2:2" x14ac:dyDescent="0.25">
      <c r="B29" s="15"/>
    </row>
    <row r="30" spans="2:2" x14ac:dyDescent="0.25">
      <c r="B30" s="16" t="s">
        <v>570</v>
      </c>
    </row>
    <row r="31" spans="2:2" x14ac:dyDescent="0.25">
      <c r="B31" s="15" t="s">
        <v>559</v>
      </c>
    </row>
    <row r="32" spans="2:2" x14ac:dyDescent="0.25">
      <c r="B32" s="17">
        <v>2014</v>
      </c>
    </row>
    <row r="33" spans="1:2" x14ac:dyDescent="0.25">
      <c r="B33" s="15" t="s">
        <v>560</v>
      </c>
    </row>
    <row r="34" spans="1:2" ht="30" x14ac:dyDescent="0.25">
      <c r="B34" s="15" t="s">
        <v>561</v>
      </c>
    </row>
    <row r="35" spans="1:2" x14ac:dyDescent="0.25">
      <c r="B35" s="15" t="s">
        <v>562</v>
      </c>
    </row>
    <row r="36" spans="1:2" x14ac:dyDescent="0.25">
      <c r="B36" s="15"/>
    </row>
    <row r="37" spans="1:2" x14ac:dyDescent="0.25">
      <c r="B37" s="2" t="s">
        <v>10</v>
      </c>
    </row>
    <row r="38" spans="1:2" x14ac:dyDescent="0.25">
      <c r="B38" s="6" t="s">
        <v>615</v>
      </c>
    </row>
    <row r="40" spans="1:2" x14ac:dyDescent="0.25">
      <c r="B40" s="16" t="s">
        <v>11</v>
      </c>
    </row>
    <row r="41" spans="1:2" x14ac:dyDescent="0.25">
      <c r="B41" s="15" t="s">
        <v>563</v>
      </c>
    </row>
    <row r="42" spans="1:2" x14ac:dyDescent="0.25">
      <c r="B42" s="17">
        <v>2016</v>
      </c>
    </row>
    <row r="43" spans="1:2" x14ac:dyDescent="0.25">
      <c r="B43" s="15" t="s">
        <v>564</v>
      </c>
    </row>
    <row r="44" spans="1:2" ht="30" x14ac:dyDescent="0.25">
      <c r="B44" s="15" t="s">
        <v>565</v>
      </c>
    </row>
    <row r="46" spans="1:2" x14ac:dyDescent="0.25">
      <c r="A46" s="1" t="s">
        <v>5</v>
      </c>
    </row>
    <row r="47" spans="1:2" x14ac:dyDescent="0.25">
      <c r="A47" t="s">
        <v>16</v>
      </c>
    </row>
    <row r="48" spans="1:2" x14ac:dyDescent="0.25">
      <c r="A48" t="s">
        <v>17</v>
      </c>
    </row>
    <row r="49" spans="1:1" x14ac:dyDescent="0.25">
      <c r="A49" t="s">
        <v>18</v>
      </c>
    </row>
    <row r="51" spans="1:1" x14ac:dyDescent="0.25">
      <c r="A51" s="1" t="s">
        <v>6</v>
      </c>
    </row>
    <row r="52" spans="1:1" x14ac:dyDescent="0.25">
      <c r="A52" t="s">
        <v>670</v>
      </c>
    </row>
    <row r="53" spans="1:1" x14ac:dyDescent="0.25">
      <c r="A53" t="s">
        <v>671</v>
      </c>
    </row>
    <row r="55" spans="1:1" x14ac:dyDescent="0.25">
      <c r="A55" t="s">
        <v>634</v>
      </c>
    </row>
    <row r="56" spans="1:1" x14ac:dyDescent="0.25">
      <c r="A56" t="s">
        <v>635</v>
      </c>
    </row>
    <row r="58" spans="1:1" x14ac:dyDescent="0.25">
      <c r="A58" t="s">
        <v>36</v>
      </c>
    </row>
    <row r="59" spans="1:1" x14ac:dyDescent="0.25">
      <c r="A59" t="s">
        <v>37</v>
      </c>
    </row>
    <row r="60" spans="1:1" x14ac:dyDescent="0.25">
      <c r="A60" t="s">
        <v>678</v>
      </c>
    </row>
    <row r="61" spans="1:1" x14ac:dyDescent="0.25">
      <c r="A61" t="s">
        <v>679</v>
      </c>
    </row>
    <row r="63" spans="1:1" x14ac:dyDescent="0.25">
      <c r="A63" t="s">
        <v>38</v>
      </c>
    </row>
    <row r="64" spans="1:1" x14ac:dyDescent="0.25">
      <c r="A64" t="s">
        <v>39</v>
      </c>
    </row>
    <row r="65" spans="1:2" x14ac:dyDescent="0.25">
      <c r="A65" t="s">
        <v>544</v>
      </c>
    </row>
    <row r="66" spans="1:2" x14ac:dyDescent="0.25">
      <c r="A66" t="s">
        <v>545</v>
      </c>
    </row>
    <row r="67" spans="1:2" x14ac:dyDescent="0.25">
      <c r="A67" t="s">
        <v>546</v>
      </c>
    </row>
    <row r="68" spans="1:2" x14ac:dyDescent="0.25">
      <c r="A68" t="s">
        <v>547</v>
      </c>
    </row>
    <row r="70" spans="1:2" x14ac:dyDescent="0.25">
      <c r="A70" s="1" t="s">
        <v>7</v>
      </c>
    </row>
    <row r="71" spans="1:2" x14ac:dyDescent="0.25">
      <c r="A71" t="s">
        <v>539</v>
      </c>
    </row>
    <row r="72" spans="1:2" x14ac:dyDescent="0.25">
      <c r="A72" t="s">
        <v>540</v>
      </c>
    </row>
    <row r="73" spans="1:2" x14ac:dyDescent="0.25">
      <c r="A73" t="s">
        <v>541</v>
      </c>
    </row>
    <row r="74" spans="1:2" x14ac:dyDescent="0.25">
      <c r="A74" t="s">
        <v>542</v>
      </c>
    </row>
    <row r="75" spans="1:2" x14ac:dyDescent="0.25">
      <c r="A75" t="s">
        <v>543</v>
      </c>
    </row>
    <row r="77" spans="1:2" x14ac:dyDescent="0.25">
      <c r="A77" t="s">
        <v>685</v>
      </c>
      <c r="B77">
        <v>770000</v>
      </c>
    </row>
    <row r="79" spans="1:2" x14ac:dyDescent="0.25">
      <c r="A79" s="1" t="s">
        <v>8</v>
      </c>
    </row>
    <row r="80" spans="1:2" x14ac:dyDescent="0.25">
      <c r="A80" t="s">
        <v>548</v>
      </c>
    </row>
    <row r="81" spans="1:1" x14ac:dyDescent="0.25">
      <c r="A81" t="s">
        <v>549</v>
      </c>
    </row>
    <row r="82" spans="1:1" x14ac:dyDescent="0.25">
      <c r="A82" t="s">
        <v>567</v>
      </c>
    </row>
    <row r="83" spans="1:1" x14ac:dyDescent="0.25">
      <c r="A83" t="s">
        <v>718</v>
      </c>
    </row>
    <row r="84" spans="1:1" x14ac:dyDescent="0.25">
      <c r="A84" t="s">
        <v>719</v>
      </c>
    </row>
    <row r="86" spans="1:1" x14ac:dyDescent="0.25">
      <c r="A86" s="1" t="s">
        <v>9</v>
      </c>
    </row>
    <row r="87" spans="1:1" x14ac:dyDescent="0.25">
      <c r="A87" t="s">
        <v>566</v>
      </c>
    </row>
    <row r="88" spans="1:1" x14ac:dyDescent="0.25">
      <c r="A88" t="s">
        <v>568</v>
      </c>
    </row>
    <row r="89" spans="1:1" x14ac:dyDescent="0.25">
      <c r="A89" t="s">
        <v>569</v>
      </c>
    </row>
    <row r="90" spans="1:1" x14ac:dyDescent="0.25">
      <c r="A90" t="s">
        <v>718</v>
      </c>
    </row>
    <row r="91" spans="1:1" x14ac:dyDescent="0.25">
      <c r="A91" t="s">
        <v>719</v>
      </c>
    </row>
    <row r="93" spans="1:1" x14ac:dyDescent="0.25">
      <c r="A93" s="1" t="s">
        <v>612</v>
      </c>
    </row>
    <row r="94" spans="1:1" x14ac:dyDescent="0.25">
      <c r="A94" t="s">
        <v>611</v>
      </c>
    </row>
    <row r="96" spans="1:1" x14ac:dyDescent="0.25">
      <c r="A96" s="1" t="s">
        <v>573</v>
      </c>
    </row>
    <row r="97" spans="1:2" x14ac:dyDescent="0.25">
      <c r="A97" t="s">
        <v>611</v>
      </c>
    </row>
    <row r="98" spans="1:2" x14ac:dyDescent="0.25">
      <c r="A98" s="18"/>
    </row>
    <row r="99" spans="1:2" x14ac:dyDescent="0.25">
      <c r="A99" s="1" t="s">
        <v>11</v>
      </c>
    </row>
    <row r="100" spans="1:2" x14ac:dyDescent="0.25">
      <c r="A100" s="18" t="s">
        <v>631</v>
      </c>
    </row>
    <row r="101" spans="1:2" x14ac:dyDescent="0.25">
      <c r="A101" s="18" t="s">
        <v>632</v>
      </c>
    </row>
    <row r="102" spans="1:2" x14ac:dyDescent="0.25">
      <c r="A102" s="18" t="s">
        <v>633</v>
      </c>
    </row>
    <row r="103" spans="1:2" x14ac:dyDescent="0.25">
      <c r="A103" s="18"/>
    </row>
    <row r="104" spans="1:2" x14ac:dyDescent="0.25">
      <c r="A104" s="1" t="s">
        <v>532</v>
      </c>
    </row>
    <row r="105" spans="1:2" x14ac:dyDescent="0.25">
      <c r="A105" t="s">
        <v>533</v>
      </c>
    </row>
    <row r="106" spans="1:2" x14ac:dyDescent="0.25">
      <c r="A106" t="s">
        <v>534</v>
      </c>
    </row>
    <row r="107" spans="1:2" x14ac:dyDescent="0.25">
      <c r="A107" t="s">
        <v>535</v>
      </c>
      <c r="B107" t="s">
        <v>537</v>
      </c>
    </row>
    <row r="108" spans="1:2" x14ac:dyDescent="0.25">
      <c r="A108" t="s">
        <v>536</v>
      </c>
      <c r="B108" t="s">
        <v>538</v>
      </c>
    </row>
    <row r="109" spans="1:2" x14ac:dyDescent="0.25">
      <c r="A109">
        <v>0.98699999999999999</v>
      </c>
      <c r="B109" t="s">
        <v>741</v>
      </c>
    </row>
    <row r="110" spans="1:2" x14ac:dyDescent="0.25">
      <c r="A110">
        <v>0.95299999999999996</v>
      </c>
      <c r="B110" t="s">
        <v>740</v>
      </c>
    </row>
    <row r="111" spans="1:2" x14ac:dyDescent="0.25">
      <c r="A111" s="21">
        <v>0.93665959530026111</v>
      </c>
      <c r="B111" t="s">
        <v>739</v>
      </c>
    </row>
    <row r="112" spans="1:2" x14ac:dyDescent="0.25">
      <c r="A112" s="21">
        <v>0.91400000000000003</v>
      </c>
      <c r="B112" t="s">
        <v>742</v>
      </c>
    </row>
    <row r="113" spans="1:2" x14ac:dyDescent="0.25">
      <c r="A113" s="21">
        <v>0.89805481563188172</v>
      </c>
      <c r="B113" t="s">
        <v>743</v>
      </c>
    </row>
    <row r="114" spans="1:2" x14ac:dyDescent="0.25">
      <c r="A114" t="s">
        <v>35</v>
      </c>
    </row>
  </sheetData>
  <hyperlinks>
    <hyperlink ref="B21" r:id="rId1" xr:uid="{00000000-0004-0000-0000-000000000000}"/>
    <hyperlink ref="B20" r:id="rId2" xr:uid="{00000000-0004-0000-0000-000001000000}"/>
    <hyperlink ref="B14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9" bestFit="1" customWidth="1"/>
  </cols>
  <sheetData>
    <row r="1" spans="1:3" x14ac:dyDescent="0.25">
      <c r="A1" t="s">
        <v>313</v>
      </c>
      <c r="B1" t="s">
        <v>314</v>
      </c>
      <c r="C1" s="9">
        <v>142405</v>
      </c>
    </row>
    <row r="2" spans="1:3" x14ac:dyDescent="0.25">
      <c r="A2" t="s">
        <v>315</v>
      </c>
      <c r="B2" t="s">
        <v>316</v>
      </c>
      <c r="C2" s="9">
        <v>129900</v>
      </c>
    </row>
    <row r="3" spans="1:3" x14ac:dyDescent="0.25">
      <c r="A3" t="s">
        <v>317</v>
      </c>
      <c r="B3" t="s">
        <v>318</v>
      </c>
      <c r="C3" s="9">
        <v>125950</v>
      </c>
    </row>
    <row r="4" spans="1:3" x14ac:dyDescent="0.25">
      <c r="A4" t="s">
        <v>319</v>
      </c>
      <c r="B4" t="s">
        <v>314</v>
      </c>
      <c r="C4" s="9">
        <v>142988</v>
      </c>
    </row>
    <row r="5" spans="1:3" ht="15" customHeight="1" x14ac:dyDescent="0.25">
      <c r="A5" t="s">
        <v>320</v>
      </c>
      <c r="B5" t="s">
        <v>314</v>
      </c>
      <c r="C5" s="9">
        <v>136835</v>
      </c>
    </row>
    <row r="6" spans="1:3" x14ac:dyDescent="0.25">
      <c r="A6" t="s">
        <v>321</v>
      </c>
      <c r="B6" t="s">
        <v>43</v>
      </c>
      <c r="C6" s="9">
        <v>145650</v>
      </c>
    </row>
    <row r="7" spans="1:3" x14ac:dyDescent="0.25">
      <c r="A7" t="s">
        <v>322</v>
      </c>
      <c r="B7" t="s">
        <v>323</v>
      </c>
      <c r="C7" s="9">
        <v>146000</v>
      </c>
    </row>
    <row r="8" spans="1:3" x14ac:dyDescent="0.25">
      <c r="A8" t="s">
        <v>324</v>
      </c>
      <c r="B8" t="s">
        <v>312</v>
      </c>
      <c r="C8" s="9">
        <v>148600</v>
      </c>
    </row>
    <row r="9" spans="1:3" x14ac:dyDescent="0.25">
      <c r="A9" t="s">
        <v>325</v>
      </c>
      <c r="B9" t="s">
        <v>326</v>
      </c>
      <c r="C9" s="9">
        <v>136900</v>
      </c>
    </row>
    <row r="10" spans="1:3" x14ac:dyDescent="0.25">
      <c r="A10" t="s">
        <v>327</v>
      </c>
      <c r="B10" t="s">
        <v>328</v>
      </c>
      <c r="C10" s="9">
        <v>144500</v>
      </c>
    </row>
    <row r="11" spans="1:3" x14ac:dyDescent="0.25">
      <c r="A11" t="s">
        <v>329</v>
      </c>
      <c r="B11" t="s">
        <v>59</v>
      </c>
      <c r="C11" s="9">
        <v>135090</v>
      </c>
    </row>
    <row r="12" spans="1:3" x14ac:dyDescent="0.25">
      <c r="A12" t="s">
        <v>330</v>
      </c>
      <c r="B12" t="s">
        <v>250</v>
      </c>
      <c r="C12" s="9">
        <v>143860</v>
      </c>
    </row>
    <row r="13" spans="1:3" x14ac:dyDescent="0.25">
      <c r="A13" t="s">
        <v>331</v>
      </c>
      <c r="B13" t="s">
        <v>86</v>
      </c>
      <c r="C13" s="9">
        <v>138500</v>
      </c>
    </row>
    <row r="14" spans="1:3" x14ac:dyDescent="0.25">
      <c r="A14" t="s">
        <v>332</v>
      </c>
      <c r="B14" t="s">
        <v>65</v>
      </c>
      <c r="C14" s="9">
        <v>148275</v>
      </c>
    </row>
    <row r="15" spans="1:3" x14ac:dyDescent="0.25">
      <c r="A15" t="s">
        <v>333</v>
      </c>
      <c r="B15" t="s">
        <v>323</v>
      </c>
      <c r="C15" s="9">
        <v>136500</v>
      </c>
    </row>
    <row r="16" spans="1:3" x14ac:dyDescent="0.25">
      <c r="A16" t="s">
        <v>334</v>
      </c>
      <c r="B16" t="s">
        <v>138</v>
      </c>
      <c r="C16" s="9">
        <v>140608</v>
      </c>
    </row>
    <row r="17" spans="1:3" x14ac:dyDescent="0.25">
      <c r="A17" t="s">
        <v>335</v>
      </c>
      <c r="B17" t="s">
        <v>61</v>
      </c>
      <c r="C17" s="9">
        <v>165536</v>
      </c>
    </row>
    <row r="18" spans="1:3" x14ac:dyDescent="0.25">
      <c r="A18" t="s">
        <v>336</v>
      </c>
      <c r="B18" t="s">
        <v>312</v>
      </c>
      <c r="C18" s="9">
        <v>151764</v>
      </c>
    </row>
    <row r="19" spans="1:3" x14ac:dyDescent="0.25">
      <c r="A19" t="s">
        <v>337</v>
      </c>
      <c r="B19" t="s">
        <v>78</v>
      </c>
      <c r="C19" s="9">
        <v>138500</v>
      </c>
    </row>
    <row r="20" spans="1:3" x14ac:dyDescent="0.25">
      <c r="A20" t="s">
        <v>338</v>
      </c>
      <c r="B20" t="s">
        <v>61</v>
      </c>
      <c r="C20" s="9">
        <v>165718</v>
      </c>
    </row>
    <row r="21" spans="1:3" x14ac:dyDescent="0.25">
      <c r="A21" t="s">
        <v>339</v>
      </c>
      <c r="B21" t="s">
        <v>86</v>
      </c>
      <c r="C21" s="9">
        <v>139500</v>
      </c>
    </row>
    <row r="22" spans="1:3" x14ac:dyDescent="0.25">
      <c r="A22" t="s">
        <v>340</v>
      </c>
      <c r="B22" t="s">
        <v>65</v>
      </c>
      <c r="C22" s="9">
        <v>139500</v>
      </c>
    </row>
    <row r="23" spans="1:3" x14ac:dyDescent="0.25">
      <c r="A23" t="s">
        <v>341</v>
      </c>
      <c r="B23" t="s">
        <v>65</v>
      </c>
      <c r="C23" s="9">
        <v>151000</v>
      </c>
    </row>
    <row r="24" spans="1:3" x14ac:dyDescent="0.25">
      <c r="A24" t="s">
        <v>342</v>
      </c>
      <c r="B24" t="s">
        <v>65</v>
      </c>
      <c r="C24" s="9">
        <v>144000</v>
      </c>
    </row>
    <row r="25" spans="1:3" x14ac:dyDescent="0.25">
      <c r="A25" t="s">
        <v>343</v>
      </c>
      <c r="B25" t="s">
        <v>323</v>
      </c>
      <c r="C25" s="9">
        <v>141750</v>
      </c>
    </row>
    <row r="26" spans="1:3" x14ac:dyDescent="0.25">
      <c r="A26" t="s">
        <v>344</v>
      </c>
      <c r="B26" t="s">
        <v>65</v>
      </c>
      <c r="C26" s="9">
        <v>145934</v>
      </c>
    </row>
    <row r="27" spans="1:3" x14ac:dyDescent="0.25">
      <c r="A27" t="s">
        <v>345</v>
      </c>
      <c r="B27" t="s">
        <v>65</v>
      </c>
      <c r="C27" s="9">
        <v>141150</v>
      </c>
    </row>
    <row r="28" spans="1:3" x14ac:dyDescent="0.25">
      <c r="A28" t="s">
        <v>346</v>
      </c>
      <c r="B28" t="s">
        <v>41</v>
      </c>
      <c r="C28" s="9">
        <v>144500</v>
      </c>
    </row>
    <row r="29" spans="1:3" x14ac:dyDescent="0.25">
      <c r="A29" t="s">
        <v>347</v>
      </c>
      <c r="B29" t="s">
        <v>86</v>
      </c>
      <c r="C29" s="9">
        <v>136500</v>
      </c>
    </row>
    <row r="30" spans="1:3" x14ac:dyDescent="0.25">
      <c r="A30" t="s">
        <v>348</v>
      </c>
      <c r="B30" t="s">
        <v>86</v>
      </c>
      <c r="C30" s="9">
        <v>138500</v>
      </c>
    </row>
    <row r="31" spans="1:3" x14ac:dyDescent="0.25">
      <c r="A31" t="s">
        <v>349</v>
      </c>
      <c r="B31" t="s">
        <v>323</v>
      </c>
      <c r="C31" s="9">
        <v>140500</v>
      </c>
    </row>
    <row r="32" spans="1:3" x14ac:dyDescent="0.25">
      <c r="A32" t="s">
        <v>350</v>
      </c>
      <c r="B32" t="s">
        <v>55</v>
      </c>
      <c r="C32" s="9">
        <v>144775</v>
      </c>
    </row>
    <row r="33" spans="1:3" x14ac:dyDescent="0.25">
      <c r="A33" t="s">
        <v>351</v>
      </c>
      <c r="B33" t="s">
        <v>110</v>
      </c>
      <c r="C33" s="9">
        <v>147555</v>
      </c>
    </row>
    <row r="34" spans="1:3" x14ac:dyDescent="0.25">
      <c r="A34" t="s">
        <v>352</v>
      </c>
      <c r="B34" t="s">
        <v>323</v>
      </c>
      <c r="C34" s="9">
        <v>132000</v>
      </c>
    </row>
    <row r="35" spans="1:3" x14ac:dyDescent="0.25">
      <c r="A35" t="s">
        <v>353</v>
      </c>
      <c r="B35" t="s">
        <v>89</v>
      </c>
      <c r="C35" s="9">
        <v>131211</v>
      </c>
    </row>
    <row r="36" spans="1:3" x14ac:dyDescent="0.25">
      <c r="A36" t="s">
        <v>354</v>
      </c>
      <c r="B36" t="s">
        <v>323</v>
      </c>
      <c r="C36" s="9">
        <v>147500</v>
      </c>
    </row>
    <row r="37" spans="1:3" x14ac:dyDescent="0.25">
      <c r="A37" t="s">
        <v>355</v>
      </c>
      <c r="B37" t="s">
        <v>65</v>
      </c>
      <c r="C37" s="9">
        <v>141600</v>
      </c>
    </row>
    <row r="38" spans="1:3" x14ac:dyDescent="0.25">
      <c r="A38" t="s">
        <v>356</v>
      </c>
      <c r="B38" t="s">
        <v>43</v>
      </c>
      <c r="C38" s="9">
        <v>144000</v>
      </c>
    </row>
    <row r="39" spans="1:3" x14ac:dyDescent="0.25">
      <c r="A39" t="s">
        <v>357</v>
      </c>
      <c r="B39" t="s">
        <v>130</v>
      </c>
      <c r="C39" s="9">
        <v>155900</v>
      </c>
    </row>
    <row r="40" spans="1:3" x14ac:dyDescent="0.25">
      <c r="A40" t="s">
        <v>358</v>
      </c>
      <c r="B40" t="s">
        <v>65</v>
      </c>
      <c r="C40" s="9">
        <v>137500</v>
      </c>
    </row>
    <row r="41" spans="1:3" x14ac:dyDescent="0.25">
      <c r="A41" t="s">
        <v>359</v>
      </c>
      <c r="B41" t="s">
        <v>193</v>
      </c>
      <c r="C41" s="9">
        <v>136483</v>
      </c>
    </row>
    <row r="42" spans="1:3" x14ac:dyDescent="0.25">
      <c r="A42" t="s">
        <v>360</v>
      </c>
      <c r="B42" t="s">
        <v>170</v>
      </c>
      <c r="C42" s="9">
        <v>131900</v>
      </c>
    </row>
    <row r="43" spans="1:3" x14ac:dyDescent="0.25">
      <c r="A43" t="s">
        <v>361</v>
      </c>
      <c r="B43" t="s">
        <v>170</v>
      </c>
      <c r="C43" s="9">
        <v>131900</v>
      </c>
    </row>
    <row r="44" spans="1:3" x14ac:dyDescent="0.25">
      <c r="A44" t="s">
        <v>362</v>
      </c>
      <c r="B44" t="s">
        <v>65</v>
      </c>
      <c r="C44" s="9">
        <v>127995</v>
      </c>
    </row>
    <row r="45" spans="1:3" x14ac:dyDescent="0.25">
      <c r="A45" t="s">
        <v>363</v>
      </c>
      <c r="B45" t="s">
        <v>59</v>
      </c>
      <c r="C45" s="9">
        <v>145385</v>
      </c>
    </row>
    <row r="46" spans="1:3" x14ac:dyDescent="0.25">
      <c r="A46" t="s">
        <v>364</v>
      </c>
      <c r="B46" t="s">
        <v>55</v>
      </c>
      <c r="C46" s="9">
        <v>145180</v>
      </c>
    </row>
    <row r="47" spans="1:3" x14ac:dyDescent="0.25">
      <c r="A47" t="s">
        <v>365</v>
      </c>
      <c r="B47" t="s">
        <v>55</v>
      </c>
      <c r="C47" s="9">
        <v>140460</v>
      </c>
    </row>
    <row r="48" spans="1:3" x14ac:dyDescent="0.25">
      <c r="A48" t="s">
        <v>366</v>
      </c>
      <c r="B48" t="s">
        <v>312</v>
      </c>
      <c r="C48" s="9">
        <v>146000</v>
      </c>
    </row>
    <row r="49" spans="1:3" x14ac:dyDescent="0.25">
      <c r="A49" t="s">
        <v>367</v>
      </c>
      <c r="B49" t="s">
        <v>193</v>
      </c>
      <c r="C49" s="9">
        <v>137468</v>
      </c>
    </row>
    <row r="50" spans="1:3" x14ac:dyDescent="0.25">
      <c r="A50" t="s">
        <v>368</v>
      </c>
      <c r="B50" t="s">
        <v>118</v>
      </c>
      <c r="C50" s="9">
        <v>148351</v>
      </c>
    </row>
    <row r="51" spans="1:3" x14ac:dyDescent="0.25">
      <c r="A51" t="s">
        <v>369</v>
      </c>
      <c r="B51" t="s">
        <v>118</v>
      </c>
      <c r="C51" s="9">
        <v>153543</v>
      </c>
    </row>
    <row r="52" spans="1:3" x14ac:dyDescent="0.25">
      <c r="A52" t="s">
        <v>370</v>
      </c>
      <c r="B52" t="s">
        <v>118</v>
      </c>
      <c r="C52" s="9">
        <v>147429</v>
      </c>
    </row>
    <row r="53" spans="1:3" x14ac:dyDescent="0.25">
      <c r="A53" t="s">
        <v>371</v>
      </c>
      <c r="B53" t="s">
        <v>312</v>
      </c>
      <c r="C53" s="9">
        <v>146000</v>
      </c>
    </row>
    <row r="54" spans="1:3" x14ac:dyDescent="0.25">
      <c r="A54" t="s">
        <v>372</v>
      </c>
      <c r="B54" t="s">
        <v>157</v>
      </c>
      <c r="C54" s="9">
        <v>131900</v>
      </c>
    </row>
    <row r="55" spans="1:3" x14ac:dyDescent="0.25">
      <c r="A55" t="s">
        <v>373</v>
      </c>
      <c r="B55" t="s">
        <v>323</v>
      </c>
      <c r="C55" s="9">
        <v>144800</v>
      </c>
    </row>
    <row r="56" spans="1:3" x14ac:dyDescent="0.25">
      <c r="A56" t="s">
        <v>374</v>
      </c>
      <c r="B56" t="s">
        <v>55</v>
      </c>
      <c r="C56" s="9">
        <v>141245</v>
      </c>
    </row>
    <row r="57" spans="1:3" x14ac:dyDescent="0.25">
      <c r="A57" t="s">
        <v>375</v>
      </c>
      <c r="B57" t="s">
        <v>312</v>
      </c>
      <c r="C57" s="9">
        <v>146000</v>
      </c>
    </row>
    <row r="58" spans="1:3" x14ac:dyDescent="0.25">
      <c r="A58" t="s">
        <v>372</v>
      </c>
      <c r="B58" t="s">
        <v>170</v>
      </c>
      <c r="C58" s="9">
        <v>131900</v>
      </c>
    </row>
    <row r="59" spans="1:3" x14ac:dyDescent="0.25">
      <c r="A59" t="s">
        <v>376</v>
      </c>
      <c r="B59" t="s">
        <v>69</v>
      </c>
      <c r="C59" s="9">
        <v>146800</v>
      </c>
    </row>
    <row r="60" spans="1:3" x14ac:dyDescent="0.25">
      <c r="A60" t="s">
        <v>377</v>
      </c>
      <c r="B60" t="s">
        <v>118</v>
      </c>
      <c r="C60" s="9">
        <v>141898</v>
      </c>
    </row>
    <row r="61" spans="1:3" x14ac:dyDescent="0.25">
      <c r="A61" t="s">
        <v>378</v>
      </c>
      <c r="B61" t="s">
        <v>65</v>
      </c>
      <c r="C61" s="9">
        <v>147780</v>
      </c>
    </row>
    <row r="62" spans="1:3" x14ac:dyDescent="0.25">
      <c r="A62" t="s">
        <v>379</v>
      </c>
      <c r="B62" t="s">
        <v>170</v>
      </c>
      <c r="C62" s="9">
        <v>129900</v>
      </c>
    </row>
    <row r="63" spans="1:3" x14ac:dyDescent="0.25">
      <c r="A63" t="s">
        <v>380</v>
      </c>
      <c r="B63" t="s">
        <v>193</v>
      </c>
      <c r="C63" s="9">
        <v>145375</v>
      </c>
    </row>
    <row r="64" spans="1:3" x14ac:dyDescent="0.25">
      <c r="A64" t="s">
        <v>381</v>
      </c>
      <c r="B64" t="s">
        <v>59</v>
      </c>
      <c r="C64" s="9">
        <v>159000</v>
      </c>
    </row>
    <row r="65" spans="1:3" x14ac:dyDescent="0.25">
      <c r="A65" t="s">
        <v>382</v>
      </c>
      <c r="B65" t="s">
        <v>157</v>
      </c>
      <c r="C65" s="9">
        <v>129900</v>
      </c>
    </row>
    <row r="66" spans="1:3" x14ac:dyDescent="0.25">
      <c r="A66" t="s">
        <v>383</v>
      </c>
      <c r="B66" t="s">
        <v>118</v>
      </c>
      <c r="C66" s="9">
        <v>149391</v>
      </c>
    </row>
    <row r="67" spans="1:3" x14ac:dyDescent="0.25">
      <c r="A67" t="s">
        <v>384</v>
      </c>
      <c r="B67" t="s">
        <v>170</v>
      </c>
      <c r="C67" s="9">
        <v>129900</v>
      </c>
    </row>
    <row r="68" spans="1:3" x14ac:dyDescent="0.25">
      <c r="A68" t="s">
        <v>385</v>
      </c>
      <c r="B68" t="s">
        <v>65</v>
      </c>
      <c r="C68" s="9">
        <v>146500</v>
      </c>
    </row>
    <row r="69" spans="1:3" x14ac:dyDescent="0.25">
      <c r="A69" t="s">
        <v>360</v>
      </c>
      <c r="B69" t="s">
        <v>170</v>
      </c>
      <c r="C69" s="9">
        <v>131900</v>
      </c>
    </row>
    <row r="70" spans="1:3" x14ac:dyDescent="0.25">
      <c r="A70" t="s">
        <v>361</v>
      </c>
      <c r="B70" t="s">
        <v>170</v>
      </c>
      <c r="C70" s="9">
        <v>131900</v>
      </c>
    </row>
    <row r="71" spans="1:3" x14ac:dyDescent="0.25">
      <c r="A71" t="s">
        <v>386</v>
      </c>
      <c r="B71" t="s">
        <v>170</v>
      </c>
      <c r="C71" s="9">
        <v>136900</v>
      </c>
    </row>
    <row r="72" spans="1:3" x14ac:dyDescent="0.25">
      <c r="A72" t="s">
        <v>387</v>
      </c>
      <c r="B72" t="s">
        <v>312</v>
      </c>
      <c r="C72" s="9">
        <v>149285</v>
      </c>
    </row>
    <row r="73" spans="1:3" x14ac:dyDescent="0.25">
      <c r="A73" t="s">
        <v>388</v>
      </c>
      <c r="B73" t="s">
        <v>59</v>
      </c>
      <c r="C73" s="9">
        <v>146655</v>
      </c>
    </row>
    <row r="74" spans="1:3" x14ac:dyDescent="0.25">
      <c r="A74" t="s">
        <v>389</v>
      </c>
      <c r="B74" t="s">
        <v>59</v>
      </c>
      <c r="C74" s="9">
        <v>146655</v>
      </c>
    </row>
    <row r="75" spans="1:3" x14ac:dyDescent="0.25">
      <c r="A75" t="s">
        <v>372</v>
      </c>
      <c r="B75" t="s">
        <v>241</v>
      </c>
      <c r="C75" s="9">
        <v>131900</v>
      </c>
    </row>
    <row r="76" spans="1:3" x14ac:dyDescent="0.25">
      <c r="A76" t="s">
        <v>390</v>
      </c>
      <c r="B76" t="s">
        <v>65</v>
      </c>
      <c r="C76" s="9">
        <v>145180</v>
      </c>
    </row>
    <row r="77" spans="1:3" x14ac:dyDescent="0.25">
      <c r="A77" t="s">
        <v>391</v>
      </c>
      <c r="B77" t="s">
        <v>118</v>
      </c>
      <c r="C77" s="9">
        <v>153814</v>
      </c>
    </row>
    <row r="78" spans="1:3" x14ac:dyDescent="0.25">
      <c r="A78" t="s">
        <v>392</v>
      </c>
      <c r="B78" t="s">
        <v>118</v>
      </c>
      <c r="C78" s="9">
        <v>148613</v>
      </c>
    </row>
    <row r="79" spans="1:3" x14ac:dyDescent="0.25">
      <c r="A79" t="s">
        <v>393</v>
      </c>
      <c r="B79" t="s">
        <v>170</v>
      </c>
      <c r="C79" s="9">
        <v>131900</v>
      </c>
    </row>
    <row r="80" spans="1:3" x14ac:dyDescent="0.25">
      <c r="A80" t="s">
        <v>394</v>
      </c>
      <c r="B80" t="s">
        <v>65</v>
      </c>
      <c r="C80" s="9">
        <v>134900</v>
      </c>
    </row>
    <row r="81" spans="1:3" x14ac:dyDescent="0.25">
      <c r="A81" t="s">
        <v>395</v>
      </c>
      <c r="B81" t="s">
        <v>65</v>
      </c>
      <c r="C81" s="9">
        <v>146000</v>
      </c>
    </row>
    <row r="82" spans="1:3" x14ac:dyDescent="0.25">
      <c r="A82" t="s">
        <v>396</v>
      </c>
      <c r="B82" t="s">
        <v>118</v>
      </c>
      <c r="C82" s="9">
        <v>151674</v>
      </c>
    </row>
    <row r="83" spans="1:3" x14ac:dyDescent="0.25">
      <c r="A83" t="s">
        <v>397</v>
      </c>
      <c r="B83" t="s">
        <v>59</v>
      </c>
      <c r="C83" s="9">
        <v>146655</v>
      </c>
    </row>
    <row r="84" spans="1:3" x14ac:dyDescent="0.25">
      <c r="A84" t="s">
        <v>398</v>
      </c>
      <c r="B84" t="s">
        <v>65</v>
      </c>
      <c r="C84" s="9">
        <v>146500</v>
      </c>
    </row>
    <row r="85" spans="1:3" x14ac:dyDescent="0.25">
      <c r="A85" t="s">
        <v>399</v>
      </c>
      <c r="B85" t="s">
        <v>59</v>
      </c>
      <c r="C85" s="9">
        <v>146655</v>
      </c>
    </row>
    <row r="86" spans="1:3" x14ac:dyDescent="0.25">
      <c r="A86" t="s">
        <v>400</v>
      </c>
      <c r="B86" t="s">
        <v>65</v>
      </c>
      <c r="C86" s="9">
        <v>146655</v>
      </c>
    </row>
    <row r="87" spans="1:3" x14ac:dyDescent="0.25">
      <c r="A87" t="s">
        <v>372</v>
      </c>
      <c r="B87" t="s">
        <v>170</v>
      </c>
      <c r="C87" s="9">
        <v>131900</v>
      </c>
    </row>
    <row r="88" spans="1:3" x14ac:dyDescent="0.25">
      <c r="A88" t="s">
        <v>401</v>
      </c>
      <c r="B88" t="s">
        <v>59</v>
      </c>
      <c r="C88" s="9">
        <v>146655</v>
      </c>
    </row>
    <row r="89" spans="1:3" x14ac:dyDescent="0.25">
      <c r="A89" t="s">
        <v>402</v>
      </c>
      <c r="B89" t="s">
        <v>59</v>
      </c>
      <c r="C89" s="9">
        <v>138407</v>
      </c>
    </row>
    <row r="90" spans="1:3" x14ac:dyDescent="0.25">
      <c r="A90" t="s">
        <v>379</v>
      </c>
      <c r="B90" t="s">
        <v>170</v>
      </c>
      <c r="C90" s="9">
        <v>129900</v>
      </c>
    </row>
    <row r="91" spans="1:3" x14ac:dyDescent="0.25">
      <c r="A91" t="s">
        <v>403</v>
      </c>
      <c r="B91" t="s">
        <v>59</v>
      </c>
      <c r="C91" s="9">
        <v>138407</v>
      </c>
    </row>
    <row r="92" spans="1:3" x14ac:dyDescent="0.25">
      <c r="A92" t="s">
        <v>404</v>
      </c>
      <c r="B92" t="s">
        <v>61</v>
      </c>
      <c r="C92" s="9">
        <v>166322</v>
      </c>
    </row>
    <row r="93" spans="1:3" x14ac:dyDescent="0.25">
      <c r="A93" t="s">
        <v>405</v>
      </c>
      <c r="B93" t="s">
        <v>193</v>
      </c>
      <c r="C93" s="9">
        <v>132993</v>
      </c>
    </row>
    <row r="94" spans="1:3" x14ac:dyDescent="0.25">
      <c r="A94" t="s">
        <v>406</v>
      </c>
      <c r="B94" t="s">
        <v>193</v>
      </c>
      <c r="C94" s="9">
        <v>150929</v>
      </c>
    </row>
    <row r="95" spans="1:3" x14ac:dyDescent="0.25">
      <c r="A95" t="s">
        <v>407</v>
      </c>
      <c r="B95" t="s">
        <v>59</v>
      </c>
      <c r="C95" s="9">
        <v>143860</v>
      </c>
    </row>
    <row r="96" spans="1:3" x14ac:dyDescent="0.25">
      <c r="A96" t="s">
        <v>384</v>
      </c>
      <c r="B96" t="s">
        <v>170</v>
      </c>
      <c r="C96" s="9">
        <v>129900</v>
      </c>
    </row>
    <row r="97" spans="1:3" x14ac:dyDescent="0.25">
      <c r="A97" t="s">
        <v>408</v>
      </c>
      <c r="B97" t="s">
        <v>312</v>
      </c>
      <c r="C97" s="9">
        <v>150699</v>
      </c>
    </row>
    <row r="98" spans="1:3" x14ac:dyDescent="0.25">
      <c r="A98" t="s">
        <v>409</v>
      </c>
      <c r="B98" t="s">
        <v>118</v>
      </c>
      <c r="C98" s="9">
        <v>136908</v>
      </c>
    </row>
    <row r="99" spans="1:3" x14ac:dyDescent="0.25">
      <c r="A99" t="s">
        <v>393</v>
      </c>
      <c r="B99" t="s">
        <v>241</v>
      </c>
      <c r="C99" s="9">
        <v>131900</v>
      </c>
    </row>
    <row r="100" spans="1:3" x14ac:dyDescent="0.25">
      <c r="A100" t="s">
        <v>410</v>
      </c>
      <c r="B100" t="s">
        <v>86</v>
      </c>
      <c r="C100" s="9">
        <v>150500</v>
      </c>
    </row>
    <row r="101" spans="1:3" x14ac:dyDescent="0.25">
      <c r="A101" t="s">
        <v>411</v>
      </c>
      <c r="B101" t="s">
        <v>193</v>
      </c>
      <c r="C101" s="9">
        <v>147311</v>
      </c>
    </row>
    <row r="102" spans="1:3" x14ac:dyDescent="0.25">
      <c r="A102" t="s">
        <v>412</v>
      </c>
      <c r="B102" t="s">
        <v>65</v>
      </c>
      <c r="C102" s="9">
        <v>151500</v>
      </c>
    </row>
    <row r="103" spans="1:3" x14ac:dyDescent="0.25">
      <c r="A103" t="s">
        <v>413</v>
      </c>
      <c r="B103" t="s">
        <v>59</v>
      </c>
      <c r="C103" s="9">
        <v>135090</v>
      </c>
    </row>
    <row r="104" spans="1:3" x14ac:dyDescent="0.25">
      <c r="A104" t="s">
        <v>414</v>
      </c>
      <c r="B104" t="s">
        <v>59</v>
      </c>
      <c r="C104" s="9">
        <v>135090</v>
      </c>
    </row>
    <row r="105" spans="1:3" x14ac:dyDescent="0.25">
      <c r="A105" t="s">
        <v>384</v>
      </c>
      <c r="B105" t="s">
        <v>170</v>
      </c>
      <c r="C105" s="9">
        <v>129900</v>
      </c>
    </row>
    <row r="106" spans="1:3" x14ac:dyDescent="0.25">
      <c r="A106" t="s">
        <v>415</v>
      </c>
      <c r="B106" t="s">
        <v>86</v>
      </c>
      <c r="C106" s="9">
        <v>156500</v>
      </c>
    </row>
    <row r="107" spans="1:3" x14ac:dyDescent="0.25">
      <c r="A107" t="s">
        <v>416</v>
      </c>
      <c r="B107" t="s">
        <v>86</v>
      </c>
      <c r="C107" s="9">
        <v>146750</v>
      </c>
    </row>
    <row r="108" spans="1:3" x14ac:dyDescent="0.25">
      <c r="A108" t="s">
        <v>417</v>
      </c>
      <c r="B108" t="s">
        <v>69</v>
      </c>
      <c r="C108" s="9">
        <v>137900</v>
      </c>
    </row>
    <row r="109" spans="1:3" x14ac:dyDescent="0.25">
      <c r="A109" t="s">
        <v>418</v>
      </c>
      <c r="B109" t="s">
        <v>86</v>
      </c>
      <c r="C109" s="9">
        <v>150750</v>
      </c>
    </row>
    <row r="110" spans="1:3" x14ac:dyDescent="0.25">
      <c r="A110" t="s">
        <v>419</v>
      </c>
      <c r="B110" t="s">
        <v>86</v>
      </c>
      <c r="C110" s="9">
        <v>150750</v>
      </c>
    </row>
    <row r="111" spans="1:3" x14ac:dyDescent="0.25">
      <c r="A111" t="s">
        <v>420</v>
      </c>
      <c r="B111" t="s">
        <v>86</v>
      </c>
      <c r="C111" s="9">
        <v>150000</v>
      </c>
    </row>
    <row r="112" spans="1:3" x14ac:dyDescent="0.25">
      <c r="A112" t="s">
        <v>421</v>
      </c>
      <c r="B112" t="s">
        <v>118</v>
      </c>
      <c r="C112" s="9">
        <v>143529</v>
      </c>
    </row>
    <row r="113" spans="1:3" x14ac:dyDescent="0.25">
      <c r="A113" t="s">
        <v>379</v>
      </c>
      <c r="B113" t="s">
        <v>157</v>
      </c>
      <c r="C113" s="9">
        <v>129900</v>
      </c>
    </row>
    <row r="114" spans="1:3" x14ac:dyDescent="0.25">
      <c r="A114" t="s">
        <v>382</v>
      </c>
      <c r="B114" t="s">
        <v>170</v>
      </c>
      <c r="C114" s="9">
        <v>129900</v>
      </c>
    </row>
    <row r="115" spans="1:3" x14ac:dyDescent="0.25">
      <c r="A115" t="s">
        <v>422</v>
      </c>
      <c r="B115" t="s">
        <v>323</v>
      </c>
      <c r="C115" s="9">
        <v>145200</v>
      </c>
    </row>
    <row r="116" spans="1:3" x14ac:dyDescent="0.25">
      <c r="A116" t="s">
        <v>423</v>
      </c>
      <c r="B116" t="s">
        <v>312</v>
      </c>
      <c r="C116" s="9">
        <v>150699</v>
      </c>
    </row>
    <row r="117" spans="1:3" x14ac:dyDescent="0.25">
      <c r="A117" t="s">
        <v>386</v>
      </c>
      <c r="B117" t="s">
        <v>170</v>
      </c>
      <c r="C117" s="9">
        <v>136900</v>
      </c>
    </row>
    <row r="118" spans="1:3" x14ac:dyDescent="0.25">
      <c r="A118" t="s">
        <v>424</v>
      </c>
      <c r="B118" t="s">
        <v>59</v>
      </c>
      <c r="C118" s="9">
        <v>135090</v>
      </c>
    </row>
    <row r="119" spans="1:3" x14ac:dyDescent="0.25">
      <c r="A119" t="s">
        <v>425</v>
      </c>
      <c r="B119" t="s">
        <v>59</v>
      </c>
      <c r="C119" s="9">
        <v>135090</v>
      </c>
    </row>
    <row r="120" spans="1:3" x14ac:dyDescent="0.25">
      <c r="A120" t="s">
        <v>382</v>
      </c>
      <c r="B120" t="s">
        <v>170</v>
      </c>
      <c r="C120" s="9">
        <v>129900</v>
      </c>
    </row>
    <row r="121" spans="1:3" x14ac:dyDescent="0.25">
      <c r="A121" t="s">
        <v>426</v>
      </c>
      <c r="B121" t="s">
        <v>250</v>
      </c>
      <c r="C121" s="9">
        <v>148900</v>
      </c>
    </row>
    <row r="122" spans="1:3" x14ac:dyDescent="0.25">
      <c r="A122" t="s">
        <v>360</v>
      </c>
      <c r="B122" t="s">
        <v>170</v>
      </c>
      <c r="C122" s="9">
        <v>131900</v>
      </c>
    </row>
    <row r="123" spans="1:3" x14ac:dyDescent="0.25">
      <c r="A123" t="s">
        <v>361</v>
      </c>
      <c r="B123" t="s">
        <v>170</v>
      </c>
      <c r="C123" s="9">
        <v>131900</v>
      </c>
    </row>
    <row r="124" spans="1:3" x14ac:dyDescent="0.25">
      <c r="A124" t="s">
        <v>427</v>
      </c>
      <c r="B124" t="s">
        <v>312</v>
      </c>
      <c r="C124" s="9">
        <v>143500</v>
      </c>
    </row>
    <row r="125" spans="1:3" x14ac:dyDescent="0.25">
      <c r="A125" t="s">
        <v>428</v>
      </c>
      <c r="B125" t="s">
        <v>118</v>
      </c>
      <c r="C125" s="9">
        <v>147600</v>
      </c>
    </row>
    <row r="126" spans="1:3" x14ac:dyDescent="0.25">
      <c r="A126" t="s">
        <v>372</v>
      </c>
      <c r="B126" t="s">
        <v>170</v>
      </c>
      <c r="C126" s="9">
        <v>131900</v>
      </c>
    </row>
    <row r="127" spans="1:3" x14ac:dyDescent="0.25">
      <c r="A127" t="s">
        <v>429</v>
      </c>
      <c r="B127" t="s">
        <v>86</v>
      </c>
      <c r="C127" s="9">
        <v>139000</v>
      </c>
    </row>
    <row r="128" spans="1:3" x14ac:dyDescent="0.25">
      <c r="A128" t="s">
        <v>430</v>
      </c>
      <c r="B128" t="s">
        <v>59</v>
      </c>
      <c r="C128" s="9">
        <v>138407</v>
      </c>
    </row>
    <row r="129" spans="1:3" x14ac:dyDescent="0.25">
      <c r="A129" t="s">
        <v>431</v>
      </c>
      <c r="B129" t="s">
        <v>59</v>
      </c>
      <c r="C129" s="9">
        <v>138407</v>
      </c>
    </row>
    <row r="130" spans="1:3" x14ac:dyDescent="0.25">
      <c r="A130" t="s">
        <v>432</v>
      </c>
      <c r="B130" t="s">
        <v>59</v>
      </c>
      <c r="C130" s="9">
        <v>135090</v>
      </c>
    </row>
    <row r="131" spans="1:3" x14ac:dyDescent="0.25">
      <c r="A131" t="s">
        <v>433</v>
      </c>
      <c r="B131" t="s">
        <v>59</v>
      </c>
      <c r="C131" s="9">
        <v>146972</v>
      </c>
    </row>
    <row r="132" spans="1:3" x14ac:dyDescent="0.25">
      <c r="A132" t="s">
        <v>434</v>
      </c>
      <c r="B132" t="s">
        <v>59</v>
      </c>
      <c r="C132" s="9">
        <v>146972</v>
      </c>
    </row>
    <row r="133" spans="1:3" x14ac:dyDescent="0.25">
      <c r="A133" t="s">
        <v>435</v>
      </c>
      <c r="B133" t="s">
        <v>250</v>
      </c>
      <c r="C133" s="9">
        <v>146000</v>
      </c>
    </row>
    <row r="134" spans="1:3" x14ac:dyDescent="0.25">
      <c r="A134" t="s">
        <v>436</v>
      </c>
      <c r="B134" t="s">
        <v>312</v>
      </c>
      <c r="C134" s="9">
        <v>150475</v>
      </c>
    </row>
    <row r="135" spans="1:3" x14ac:dyDescent="0.25">
      <c r="A135" t="s">
        <v>437</v>
      </c>
      <c r="B135" t="s">
        <v>193</v>
      </c>
      <c r="C135" s="9">
        <v>136581</v>
      </c>
    </row>
    <row r="136" spans="1:3" x14ac:dyDescent="0.25">
      <c r="A136" t="s">
        <v>384</v>
      </c>
      <c r="B136" t="s">
        <v>241</v>
      </c>
      <c r="C136" s="9">
        <v>129900</v>
      </c>
    </row>
    <row r="137" spans="1:3" x14ac:dyDescent="0.25">
      <c r="A137" t="s">
        <v>379</v>
      </c>
      <c r="B137" t="s">
        <v>170</v>
      </c>
      <c r="C137" s="9">
        <v>129900</v>
      </c>
    </row>
    <row r="138" spans="1:3" x14ac:dyDescent="0.25">
      <c r="A138" t="s">
        <v>386</v>
      </c>
      <c r="B138" t="s">
        <v>241</v>
      </c>
      <c r="C138" s="9">
        <v>136900</v>
      </c>
    </row>
    <row r="139" spans="1:3" x14ac:dyDescent="0.25">
      <c r="A139" t="s">
        <v>438</v>
      </c>
      <c r="B139" t="s">
        <v>86</v>
      </c>
      <c r="C139" s="9">
        <v>134500</v>
      </c>
    </row>
    <row r="140" spans="1:3" x14ac:dyDescent="0.25">
      <c r="A140" t="s">
        <v>439</v>
      </c>
      <c r="B140" t="s">
        <v>118</v>
      </c>
      <c r="C140" s="9">
        <v>156236</v>
      </c>
    </row>
    <row r="141" spans="1:3" x14ac:dyDescent="0.25">
      <c r="A141" t="s">
        <v>440</v>
      </c>
      <c r="B141" t="s">
        <v>312</v>
      </c>
      <c r="C141" s="9">
        <v>151299</v>
      </c>
    </row>
    <row r="142" spans="1:3" x14ac:dyDescent="0.25">
      <c r="A142" t="s">
        <v>441</v>
      </c>
      <c r="B142" t="s">
        <v>170</v>
      </c>
      <c r="C142" s="9">
        <v>129900</v>
      </c>
    </row>
    <row r="143" spans="1:3" x14ac:dyDescent="0.25">
      <c r="A143" t="s">
        <v>442</v>
      </c>
      <c r="B143" t="s">
        <v>59</v>
      </c>
      <c r="C143" s="9">
        <v>143100</v>
      </c>
    </row>
    <row r="144" spans="1:3" x14ac:dyDescent="0.25">
      <c r="A144" t="s">
        <v>443</v>
      </c>
      <c r="B144" t="s">
        <v>118</v>
      </c>
      <c r="C144" s="9">
        <v>142880</v>
      </c>
    </row>
    <row r="145" spans="1:3" x14ac:dyDescent="0.25">
      <c r="A145" t="s">
        <v>393</v>
      </c>
      <c r="B145" t="s">
        <v>170</v>
      </c>
      <c r="C145" s="9">
        <v>131900</v>
      </c>
    </row>
    <row r="146" spans="1:3" x14ac:dyDescent="0.25">
      <c r="A146" t="s">
        <v>382</v>
      </c>
      <c r="B146" t="s">
        <v>241</v>
      </c>
      <c r="C146" s="9">
        <v>129900</v>
      </c>
    </row>
    <row r="147" spans="1:3" x14ac:dyDescent="0.25">
      <c r="A147" t="s">
        <v>382</v>
      </c>
      <c r="B147" t="s">
        <v>170</v>
      </c>
      <c r="C147" s="9">
        <v>129900</v>
      </c>
    </row>
    <row r="148" spans="1:3" x14ac:dyDescent="0.25">
      <c r="A148" t="s">
        <v>360</v>
      </c>
      <c r="B148" t="s">
        <v>170</v>
      </c>
      <c r="C148" s="9">
        <v>131900</v>
      </c>
    </row>
    <row r="149" spans="1:3" x14ac:dyDescent="0.25">
      <c r="A149" t="s">
        <v>393</v>
      </c>
      <c r="B149" t="s">
        <v>170</v>
      </c>
      <c r="C149" s="9">
        <v>131900</v>
      </c>
    </row>
    <row r="150" spans="1:3" x14ac:dyDescent="0.25">
      <c r="A150" t="s">
        <v>444</v>
      </c>
      <c r="B150" t="s">
        <v>61</v>
      </c>
      <c r="C150" s="9">
        <v>141690</v>
      </c>
    </row>
    <row r="151" spans="1:3" x14ac:dyDescent="0.25">
      <c r="A151" t="s">
        <v>441</v>
      </c>
      <c r="B151" t="s">
        <v>157</v>
      </c>
      <c r="C151" s="9">
        <v>129900</v>
      </c>
    </row>
    <row r="152" spans="1:3" x14ac:dyDescent="0.25">
      <c r="A152" t="s">
        <v>386</v>
      </c>
      <c r="B152" t="s">
        <v>170</v>
      </c>
      <c r="C152" s="9">
        <v>136900</v>
      </c>
    </row>
    <row r="153" spans="1:3" x14ac:dyDescent="0.25">
      <c r="A153" t="s">
        <v>445</v>
      </c>
      <c r="B153" t="s">
        <v>86</v>
      </c>
      <c r="C153" s="9">
        <v>139900</v>
      </c>
    </row>
    <row r="154" spans="1:3" x14ac:dyDescent="0.25">
      <c r="A154" t="s">
        <v>446</v>
      </c>
      <c r="B154" t="s">
        <v>250</v>
      </c>
      <c r="C154" s="9">
        <v>144800</v>
      </c>
    </row>
    <row r="155" spans="1:3" x14ac:dyDescent="0.25">
      <c r="A155" t="s">
        <v>447</v>
      </c>
      <c r="B155" t="s">
        <v>59</v>
      </c>
      <c r="C155" s="9">
        <v>136196</v>
      </c>
    </row>
    <row r="156" spans="1:3" x14ac:dyDescent="0.25">
      <c r="A156" t="s">
        <v>448</v>
      </c>
      <c r="B156" t="s">
        <v>51</v>
      </c>
      <c r="C156" s="9">
        <v>144850</v>
      </c>
    </row>
    <row r="157" spans="1:3" x14ac:dyDescent="0.25">
      <c r="A157" t="s">
        <v>449</v>
      </c>
      <c r="B157" t="s">
        <v>59</v>
      </c>
      <c r="C157" s="9">
        <v>135136</v>
      </c>
    </row>
    <row r="158" spans="1:3" x14ac:dyDescent="0.25">
      <c r="A158" t="s">
        <v>450</v>
      </c>
      <c r="B158" t="s">
        <v>59</v>
      </c>
      <c r="C158" s="9">
        <v>135136</v>
      </c>
    </row>
    <row r="159" spans="1:3" x14ac:dyDescent="0.25">
      <c r="A159" t="s">
        <v>451</v>
      </c>
      <c r="B159" t="s">
        <v>59</v>
      </c>
      <c r="C159" s="9">
        <v>135136</v>
      </c>
    </row>
    <row r="160" spans="1:3" x14ac:dyDescent="0.25">
      <c r="A160" t="s">
        <v>452</v>
      </c>
      <c r="B160" t="s">
        <v>59</v>
      </c>
      <c r="C160" s="9">
        <v>135136</v>
      </c>
    </row>
    <row r="161" spans="1:3" x14ac:dyDescent="0.25">
      <c r="A161" t="s">
        <v>453</v>
      </c>
      <c r="B161" t="s">
        <v>312</v>
      </c>
      <c r="C161" s="9">
        <v>146000</v>
      </c>
    </row>
    <row r="162" spans="1:3" x14ac:dyDescent="0.25">
      <c r="A162" t="s">
        <v>384</v>
      </c>
      <c r="B162" t="s">
        <v>157</v>
      </c>
      <c r="C162" s="9">
        <v>129900</v>
      </c>
    </row>
    <row r="163" spans="1:3" x14ac:dyDescent="0.25">
      <c r="A163" t="s">
        <v>384</v>
      </c>
      <c r="B163" t="s">
        <v>170</v>
      </c>
      <c r="C163" s="9">
        <v>129900</v>
      </c>
    </row>
    <row r="164" spans="1:3" x14ac:dyDescent="0.25">
      <c r="A164" t="s">
        <v>454</v>
      </c>
      <c r="B164" t="s">
        <v>51</v>
      </c>
      <c r="C164" s="9">
        <v>146750</v>
      </c>
    </row>
    <row r="165" spans="1:3" x14ac:dyDescent="0.25">
      <c r="A165" t="s">
        <v>455</v>
      </c>
      <c r="B165" t="s">
        <v>65</v>
      </c>
      <c r="C165" s="9">
        <v>132300</v>
      </c>
    </row>
    <row r="166" spans="1:3" x14ac:dyDescent="0.25">
      <c r="A166" t="s">
        <v>456</v>
      </c>
      <c r="B166" t="s">
        <v>55</v>
      </c>
      <c r="C166" s="9">
        <v>141034</v>
      </c>
    </row>
    <row r="167" spans="1:3" x14ac:dyDescent="0.25">
      <c r="A167" t="s">
        <v>457</v>
      </c>
      <c r="B167" t="s">
        <v>69</v>
      </c>
      <c r="C167" s="9">
        <v>145900</v>
      </c>
    </row>
    <row r="168" spans="1:3" x14ac:dyDescent="0.25">
      <c r="A168" t="s">
        <v>458</v>
      </c>
      <c r="B168" t="s">
        <v>118</v>
      </c>
      <c r="C168" s="9">
        <v>148191</v>
      </c>
    </row>
    <row r="169" spans="1:3" x14ac:dyDescent="0.25">
      <c r="A169" t="s">
        <v>386</v>
      </c>
      <c r="B169" t="s">
        <v>170</v>
      </c>
      <c r="C169" s="9">
        <v>136900</v>
      </c>
    </row>
    <row r="170" spans="1:3" x14ac:dyDescent="0.25">
      <c r="A170" t="s">
        <v>459</v>
      </c>
      <c r="B170" t="s">
        <v>312</v>
      </c>
      <c r="C170" s="9">
        <v>150499</v>
      </c>
    </row>
    <row r="171" spans="1:3" x14ac:dyDescent="0.25">
      <c r="A171" t="s">
        <v>360</v>
      </c>
      <c r="B171" t="s">
        <v>157</v>
      </c>
      <c r="C171" s="9">
        <v>131900</v>
      </c>
    </row>
    <row r="172" spans="1:3" x14ac:dyDescent="0.25">
      <c r="A172" t="s">
        <v>393</v>
      </c>
      <c r="B172" t="s">
        <v>157</v>
      </c>
      <c r="C172" s="9">
        <v>131900</v>
      </c>
    </row>
    <row r="173" spans="1:3" x14ac:dyDescent="0.25">
      <c r="A173" t="s">
        <v>460</v>
      </c>
      <c r="B173" t="s">
        <v>193</v>
      </c>
      <c r="C173" s="9">
        <v>152753</v>
      </c>
    </row>
    <row r="174" spans="1:3" x14ac:dyDescent="0.25">
      <c r="A174" t="s">
        <v>372</v>
      </c>
      <c r="B174" t="s">
        <v>170</v>
      </c>
      <c r="C174" s="9">
        <v>131900</v>
      </c>
    </row>
    <row r="175" spans="1:3" x14ac:dyDescent="0.25">
      <c r="A175" t="s">
        <v>382</v>
      </c>
      <c r="B175" t="s">
        <v>170</v>
      </c>
      <c r="C175" s="9">
        <v>129900</v>
      </c>
    </row>
    <row r="176" spans="1:3" x14ac:dyDescent="0.25">
      <c r="A176" t="s">
        <v>461</v>
      </c>
      <c r="B176" t="s">
        <v>118</v>
      </c>
      <c r="C176" s="9">
        <v>142880</v>
      </c>
    </row>
    <row r="177" spans="1:3" x14ac:dyDescent="0.25">
      <c r="A177" t="s">
        <v>462</v>
      </c>
      <c r="B177" t="s">
        <v>59</v>
      </c>
      <c r="C177" s="9">
        <v>142977</v>
      </c>
    </row>
    <row r="178" spans="1:3" x14ac:dyDescent="0.25">
      <c r="A178" t="s">
        <v>463</v>
      </c>
      <c r="B178" t="s">
        <v>61</v>
      </c>
      <c r="C178" s="9">
        <v>156500</v>
      </c>
    </row>
    <row r="179" spans="1:3" x14ac:dyDescent="0.25">
      <c r="A179" t="s">
        <v>464</v>
      </c>
      <c r="B179" t="s">
        <v>86</v>
      </c>
      <c r="C179" s="9">
        <v>150500</v>
      </c>
    </row>
    <row r="180" spans="1:3" x14ac:dyDescent="0.25">
      <c r="A180" t="s">
        <v>465</v>
      </c>
      <c r="B180" t="s">
        <v>86</v>
      </c>
      <c r="C180" s="9">
        <v>150500</v>
      </c>
    </row>
    <row r="181" spans="1:3" x14ac:dyDescent="0.25">
      <c r="A181" t="s">
        <v>466</v>
      </c>
      <c r="B181" t="s">
        <v>61</v>
      </c>
      <c r="C181" s="9">
        <v>166322</v>
      </c>
    </row>
    <row r="182" spans="1:3" x14ac:dyDescent="0.25">
      <c r="A182" t="s">
        <v>467</v>
      </c>
      <c r="B182" t="s">
        <v>86</v>
      </c>
      <c r="C182" s="9">
        <v>150500</v>
      </c>
    </row>
    <row r="183" spans="1:3" x14ac:dyDescent="0.25">
      <c r="A183" t="s">
        <v>468</v>
      </c>
      <c r="B183" t="s">
        <v>312</v>
      </c>
      <c r="C183" s="9">
        <v>146000</v>
      </c>
    </row>
    <row r="184" spans="1:3" x14ac:dyDescent="0.25">
      <c r="A184" t="s">
        <v>469</v>
      </c>
      <c r="B184" t="s">
        <v>312</v>
      </c>
      <c r="C184" s="9">
        <v>146000</v>
      </c>
    </row>
    <row r="185" spans="1:3" x14ac:dyDescent="0.25">
      <c r="A185" t="s">
        <v>470</v>
      </c>
      <c r="B185" t="s">
        <v>312</v>
      </c>
      <c r="C185" s="9">
        <v>146000</v>
      </c>
    </row>
    <row r="186" spans="1:3" x14ac:dyDescent="0.25">
      <c r="A186" t="s">
        <v>471</v>
      </c>
      <c r="B186" t="s">
        <v>312</v>
      </c>
      <c r="C186" s="9">
        <v>149262</v>
      </c>
    </row>
    <row r="187" spans="1:3" x14ac:dyDescent="0.25">
      <c r="A187" t="s">
        <v>472</v>
      </c>
      <c r="B187" t="s">
        <v>250</v>
      </c>
      <c r="C187" s="9">
        <v>149262</v>
      </c>
    </row>
    <row r="188" spans="1:3" x14ac:dyDescent="0.25">
      <c r="A188" t="s">
        <v>473</v>
      </c>
      <c r="B188" t="s">
        <v>65</v>
      </c>
      <c r="C188" s="9">
        <v>146500</v>
      </c>
    </row>
    <row r="189" spans="1:3" x14ac:dyDescent="0.25">
      <c r="A189" t="s">
        <v>474</v>
      </c>
      <c r="B189" t="s">
        <v>323</v>
      </c>
      <c r="C189" s="9">
        <v>140990</v>
      </c>
    </row>
    <row r="190" spans="1:3" x14ac:dyDescent="0.25">
      <c r="A190" t="s">
        <v>379</v>
      </c>
      <c r="B190" t="s">
        <v>241</v>
      </c>
      <c r="C190" s="9">
        <v>129900</v>
      </c>
    </row>
    <row r="191" spans="1:3" x14ac:dyDescent="0.25">
      <c r="A191" t="s">
        <v>475</v>
      </c>
      <c r="B191" t="s">
        <v>323</v>
      </c>
      <c r="C191" s="9">
        <v>146850</v>
      </c>
    </row>
    <row r="192" spans="1:3" x14ac:dyDescent="0.25">
      <c r="A192" t="s">
        <v>476</v>
      </c>
      <c r="B192" t="s">
        <v>118</v>
      </c>
      <c r="C192" s="9">
        <v>142667</v>
      </c>
    </row>
    <row r="193" spans="1:3" x14ac:dyDescent="0.25">
      <c r="A193" t="s">
        <v>477</v>
      </c>
      <c r="B193" t="s">
        <v>59</v>
      </c>
      <c r="C193" s="9">
        <v>146655</v>
      </c>
    </row>
    <row r="194" spans="1:3" x14ac:dyDescent="0.25">
      <c r="A194" t="s">
        <v>478</v>
      </c>
      <c r="B194" t="s">
        <v>59</v>
      </c>
      <c r="C194" s="9">
        <v>146972</v>
      </c>
    </row>
    <row r="195" spans="1:3" x14ac:dyDescent="0.25">
      <c r="A195" t="s">
        <v>479</v>
      </c>
      <c r="B195" t="s">
        <v>59</v>
      </c>
      <c r="C195" s="9">
        <v>146972</v>
      </c>
    </row>
    <row r="196" spans="1:3" x14ac:dyDescent="0.25">
      <c r="A196" t="s">
        <v>480</v>
      </c>
      <c r="B196" t="s">
        <v>59</v>
      </c>
      <c r="C196" s="9">
        <v>146972</v>
      </c>
    </row>
    <row r="197" spans="1:3" x14ac:dyDescent="0.25">
      <c r="A197" t="s">
        <v>481</v>
      </c>
      <c r="B197" t="s">
        <v>59</v>
      </c>
      <c r="C197" s="9">
        <v>142888</v>
      </c>
    </row>
    <row r="198" spans="1:3" x14ac:dyDescent="0.25">
      <c r="A198" t="s">
        <v>482</v>
      </c>
      <c r="B198" t="s">
        <v>118</v>
      </c>
      <c r="C198" s="9">
        <v>154160</v>
      </c>
    </row>
    <row r="199" spans="1:3" x14ac:dyDescent="0.25">
      <c r="A199" t="s">
        <v>483</v>
      </c>
      <c r="B199" t="s">
        <v>312</v>
      </c>
      <c r="C199" s="9">
        <v>148945</v>
      </c>
    </row>
    <row r="200" spans="1:3" x14ac:dyDescent="0.25">
      <c r="A200" t="s">
        <v>484</v>
      </c>
      <c r="B200" t="s">
        <v>312</v>
      </c>
      <c r="C200" s="9">
        <v>149262</v>
      </c>
    </row>
    <row r="201" spans="1:3" x14ac:dyDescent="0.25">
      <c r="A201" t="s">
        <v>379</v>
      </c>
      <c r="B201" t="s">
        <v>170</v>
      </c>
      <c r="C201" s="9">
        <v>129900</v>
      </c>
    </row>
    <row r="202" spans="1:3" x14ac:dyDescent="0.25">
      <c r="A202" t="s">
        <v>372</v>
      </c>
      <c r="B202" t="s">
        <v>170</v>
      </c>
      <c r="C202" s="9">
        <v>131900</v>
      </c>
    </row>
    <row r="203" spans="1:3" x14ac:dyDescent="0.25">
      <c r="A203" t="s">
        <v>485</v>
      </c>
      <c r="B203" t="s">
        <v>55</v>
      </c>
      <c r="C203" s="9">
        <v>148658</v>
      </c>
    </row>
    <row r="204" spans="1:3" x14ac:dyDescent="0.25">
      <c r="A204" t="s">
        <v>486</v>
      </c>
      <c r="B204" t="s">
        <v>86</v>
      </c>
      <c r="C204" s="9">
        <v>139900</v>
      </c>
    </row>
    <row r="205" spans="1:3" x14ac:dyDescent="0.25">
      <c r="A205" t="s">
        <v>487</v>
      </c>
      <c r="B205" t="s">
        <v>59</v>
      </c>
      <c r="C205" s="9">
        <v>142977</v>
      </c>
    </row>
    <row r="206" spans="1:3" x14ac:dyDescent="0.25">
      <c r="A206" t="s">
        <v>488</v>
      </c>
      <c r="B206" t="s">
        <v>193</v>
      </c>
      <c r="C206" s="9">
        <v>145375</v>
      </c>
    </row>
    <row r="207" spans="1:3" x14ac:dyDescent="0.25">
      <c r="A207" t="s">
        <v>393</v>
      </c>
      <c r="B207" t="s">
        <v>170</v>
      </c>
      <c r="C207" s="9">
        <v>131900</v>
      </c>
    </row>
    <row r="208" spans="1:3" x14ac:dyDescent="0.25">
      <c r="A208" t="s">
        <v>489</v>
      </c>
      <c r="B208" t="s">
        <v>59</v>
      </c>
      <c r="C208" s="9">
        <v>143415</v>
      </c>
    </row>
    <row r="209" spans="1:3" x14ac:dyDescent="0.25">
      <c r="A209" t="s">
        <v>490</v>
      </c>
      <c r="B209" t="s">
        <v>59</v>
      </c>
      <c r="C209" s="9">
        <v>143625</v>
      </c>
    </row>
    <row r="210" spans="1:3" x14ac:dyDescent="0.25">
      <c r="A210" t="s">
        <v>491</v>
      </c>
      <c r="B210" t="s">
        <v>312</v>
      </c>
      <c r="C210" s="9">
        <v>150475</v>
      </c>
    </row>
    <row r="211" spans="1:3" x14ac:dyDescent="0.25">
      <c r="A211" t="s">
        <v>386</v>
      </c>
      <c r="B211" t="s">
        <v>157</v>
      </c>
      <c r="C211" s="9">
        <v>136900</v>
      </c>
    </row>
    <row r="212" spans="1:3" x14ac:dyDescent="0.25">
      <c r="A212" t="s">
        <v>492</v>
      </c>
      <c r="B212" t="s">
        <v>59</v>
      </c>
      <c r="C212" s="9">
        <v>144910</v>
      </c>
    </row>
    <row r="213" spans="1:3" x14ac:dyDescent="0.25">
      <c r="A213" t="s">
        <v>493</v>
      </c>
      <c r="B213" t="s">
        <v>59</v>
      </c>
      <c r="C213" s="9">
        <v>153260</v>
      </c>
    </row>
    <row r="214" spans="1:3" x14ac:dyDescent="0.25">
      <c r="A214" t="s">
        <v>494</v>
      </c>
      <c r="B214" t="s">
        <v>59</v>
      </c>
      <c r="C214" s="9">
        <v>144808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495</v>
      </c>
    </row>
    <row r="2" spans="1:3" x14ac:dyDescent="0.25">
      <c r="A2" t="s">
        <v>496</v>
      </c>
    </row>
    <row r="4" spans="1:3" x14ac:dyDescent="0.25">
      <c r="A4" s="2" t="s">
        <v>497</v>
      </c>
      <c r="B4" s="10" t="s">
        <v>498</v>
      </c>
      <c r="C4" s="10" t="s">
        <v>499</v>
      </c>
    </row>
    <row r="5" spans="1:3" x14ac:dyDescent="0.25">
      <c r="A5" t="s">
        <v>500</v>
      </c>
      <c r="B5" s="9">
        <v>84000000</v>
      </c>
      <c r="C5" s="9">
        <v>41000000</v>
      </c>
    </row>
    <row r="6" spans="1:3" x14ac:dyDescent="0.25">
      <c r="A6" t="s">
        <v>501</v>
      </c>
      <c r="B6" s="9">
        <v>90000000</v>
      </c>
      <c r="C6" s="9">
        <v>45000000</v>
      </c>
    </row>
    <row r="7" spans="1:3" x14ac:dyDescent="0.25">
      <c r="A7" t="s">
        <v>502</v>
      </c>
      <c r="B7" s="9">
        <v>298000000</v>
      </c>
      <c r="C7" s="9">
        <v>149000000</v>
      </c>
    </row>
    <row r="8" spans="1:3" x14ac:dyDescent="0.25">
      <c r="A8" t="s">
        <v>503</v>
      </c>
      <c r="B8" s="9">
        <v>81000000</v>
      </c>
      <c r="C8" s="9">
        <v>30000000</v>
      </c>
    </row>
    <row r="9" spans="1:3" x14ac:dyDescent="0.25">
      <c r="A9" t="s">
        <v>504</v>
      </c>
      <c r="B9" s="9">
        <v>88000000</v>
      </c>
      <c r="C9" s="9">
        <v>40000000</v>
      </c>
    </row>
    <row r="10" spans="1:3" x14ac:dyDescent="0.25">
      <c r="A10" t="s">
        <v>505</v>
      </c>
      <c r="B10" s="9">
        <v>209000000</v>
      </c>
      <c r="C10" s="9">
        <v>84000000</v>
      </c>
    </row>
    <row r="12" spans="1:3" x14ac:dyDescent="0.25">
      <c r="A12" t="s">
        <v>506</v>
      </c>
    </row>
    <row r="13" spans="1:3" x14ac:dyDescent="0.25">
      <c r="A13" t="s">
        <v>507</v>
      </c>
    </row>
    <row r="14" spans="1:3" x14ac:dyDescent="0.25">
      <c r="A14" t="s">
        <v>508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4"/>
  <sheetViews>
    <sheetView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572</v>
      </c>
      <c r="E1" s="2" t="s">
        <v>574</v>
      </c>
    </row>
    <row r="2" spans="1:5" x14ac:dyDescent="0.25">
      <c r="A2" t="s">
        <v>579</v>
      </c>
      <c r="E2" t="s">
        <v>575</v>
      </c>
    </row>
    <row r="3" spans="1:5" x14ac:dyDescent="0.25">
      <c r="A3" t="s">
        <v>613</v>
      </c>
      <c r="E3" t="s">
        <v>576</v>
      </c>
    </row>
    <row r="4" spans="1:5" x14ac:dyDescent="0.25">
      <c r="A4" t="s">
        <v>614</v>
      </c>
      <c r="E4" t="s">
        <v>577</v>
      </c>
    </row>
    <row r="5" spans="1:5" x14ac:dyDescent="0.25">
      <c r="E5" t="s">
        <v>578</v>
      </c>
    </row>
    <row r="6" spans="1:5" x14ac:dyDescent="0.25">
      <c r="A6" t="s">
        <v>580</v>
      </c>
    </row>
    <row r="7" spans="1:5" x14ac:dyDescent="0.25">
      <c r="A7" t="s">
        <v>581</v>
      </c>
    </row>
    <row r="8" spans="1:5" x14ac:dyDescent="0.25">
      <c r="A8" t="s">
        <v>582</v>
      </c>
    </row>
    <row r="9" spans="1:5" x14ac:dyDescent="0.25">
      <c r="A9" t="s">
        <v>584</v>
      </c>
    </row>
    <row r="10" spans="1:5" x14ac:dyDescent="0.25">
      <c r="A10" t="s">
        <v>585</v>
      </c>
    </row>
    <row r="11" spans="1:5" x14ac:dyDescent="0.25">
      <c r="A11" t="s">
        <v>586</v>
      </c>
    </row>
    <row r="13" spans="1:5" x14ac:dyDescent="0.25">
      <c r="A13" t="s">
        <v>587</v>
      </c>
      <c r="E13" s="2" t="s">
        <v>606</v>
      </c>
    </row>
    <row r="14" spans="1:5" x14ac:dyDescent="0.25">
      <c r="A14" t="s">
        <v>588</v>
      </c>
      <c r="E14" t="s">
        <v>583</v>
      </c>
    </row>
    <row r="15" spans="1:5" x14ac:dyDescent="0.25">
      <c r="A15" t="s">
        <v>589</v>
      </c>
    </row>
    <row r="16" spans="1:5" x14ac:dyDescent="0.25">
      <c r="E16" s="2" t="s">
        <v>607</v>
      </c>
    </row>
    <row r="17" spans="1:5" x14ac:dyDescent="0.25">
      <c r="A17" t="s">
        <v>595</v>
      </c>
      <c r="E17" t="s">
        <v>608</v>
      </c>
    </row>
    <row r="18" spans="1:5" x14ac:dyDescent="0.25">
      <c r="A18" t="s">
        <v>590</v>
      </c>
    </row>
    <row r="19" spans="1:5" x14ac:dyDescent="0.25">
      <c r="A19" t="s">
        <v>596</v>
      </c>
      <c r="E19" s="2" t="s">
        <v>609</v>
      </c>
    </row>
    <row r="20" spans="1:5" x14ac:dyDescent="0.25">
      <c r="A20" t="s">
        <v>598</v>
      </c>
      <c r="E20" t="s">
        <v>610</v>
      </c>
    </row>
    <row r="21" spans="1:5" x14ac:dyDescent="0.25">
      <c r="A21" t="s">
        <v>617</v>
      </c>
    </row>
    <row r="22" spans="1:5" x14ac:dyDescent="0.25">
      <c r="A22" t="s">
        <v>599</v>
      </c>
    </row>
    <row r="23" spans="1:5" x14ac:dyDescent="0.25">
      <c r="A23" t="s">
        <v>600</v>
      </c>
    </row>
    <row r="25" spans="1:5" ht="30" x14ac:dyDescent="0.25">
      <c r="B25" s="16" t="s">
        <v>591</v>
      </c>
      <c r="C25" s="3" t="s">
        <v>593</v>
      </c>
      <c r="D25" s="3" t="s">
        <v>511</v>
      </c>
      <c r="E25" s="3" t="s">
        <v>603</v>
      </c>
    </row>
    <row r="26" spans="1:5" x14ac:dyDescent="0.25">
      <c r="B26" t="s">
        <v>592</v>
      </c>
      <c r="C26">
        <v>500</v>
      </c>
      <c r="D26">
        <v>5900000</v>
      </c>
      <c r="E26">
        <v>1984</v>
      </c>
    </row>
    <row r="27" spans="1:5" x14ac:dyDescent="0.25">
      <c r="B27" t="s">
        <v>594</v>
      </c>
      <c r="C27">
        <v>500</v>
      </c>
      <c r="D27">
        <v>7050000</v>
      </c>
      <c r="E27">
        <v>1984</v>
      </c>
    </row>
    <row r="28" spans="1:5" x14ac:dyDescent="0.25">
      <c r="B28" t="s">
        <v>597</v>
      </c>
      <c r="C28">
        <v>500</v>
      </c>
      <c r="D28">
        <v>7050000</v>
      </c>
      <c r="E28">
        <v>1983</v>
      </c>
    </row>
    <row r="29" spans="1:5" x14ac:dyDescent="0.25">
      <c r="B29" t="s">
        <v>604</v>
      </c>
      <c r="C29">
        <v>1030</v>
      </c>
      <c r="D29">
        <v>6000000</v>
      </c>
      <c r="E29">
        <v>1999</v>
      </c>
    </row>
    <row r="30" spans="1:5" x14ac:dyDescent="0.25">
      <c r="B30" t="s">
        <v>601</v>
      </c>
      <c r="C30">
        <v>1800</v>
      </c>
      <c r="D30">
        <v>6000000</v>
      </c>
      <c r="E30">
        <v>2009</v>
      </c>
    </row>
    <row r="31" spans="1:5" x14ac:dyDescent="0.25">
      <c r="B31" t="s">
        <v>602</v>
      </c>
      <c r="C31">
        <v>2800</v>
      </c>
      <c r="D31">
        <v>22000000</v>
      </c>
      <c r="E31">
        <v>2014</v>
      </c>
    </row>
    <row r="33" spans="1:5" x14ac:dyDescent="0.25">
      <c r="A33" t="s">
        <v>605</v>
      </c>
    </row>
    <row r="34" spans="1:5" x14ac:dyDescent="0.25">
      <c r="A34" t="s">
        <v>618</v>
      </c>
    </row>
    <row r="35" spans="1:5" x14ac:dyDescent="0.25">
      <c r="A35" s="13">
        <v>10000000</v>
      </c>
    </row>
    <row r="37" spans="1:5" x14ac:dyDescent="0.25">
      <c r="A37" t="s">
        <v>616</v>
      </c>
    </row>
    <row r="42" spans="1:5" x14ac:dyDescent="0.25">
      <c r="A42" s="2" t="s">
        <v>619</v>
      </c>
      <c r="B42" s="19"/>
      <c r="E42" s="2" t="s">
        <v>621</v>
      </c>
    </row>
    <row r="43" spans="1:5" x14ac:dyDescent="0.25">
      <c r="A43" t="s">
        <v>620</v>
      </c>
      <c r="E43" t="s">
        <v>622</v>
      </c>
    </row>
    <row r="44" spans="1:5" x14ac:dyDescent="0.25">
      <c r="A44" t="s">
        <v>623</v>
      </c>
    </row>
    <row r="45" spans="1:5" x14ac:dyDescent="0.25">
      <c r="E45" s="2" t="s">
        <v>626</v>
      </c>
    </row>
    <row r="46" spans="1:5" x14ac:dyDescent="0.25">
      <c r="A46" t="s">
        <v>624</v>
      </c>
      <c r="E46" t="s">
        <v>627</v>
      </c>
    </row>
    <row r="47" spans="1:5" x14ac:dyDescent="0.25">
      <c r="A47" t="s">
        <v>625</v>
      </c>
      <c r="E47" t="s">
        <v>628</v>
      </c>
    </row>
    <row r="48" spans="1:5" x14ac:dyDescent="0.25">
      <c r="A48" t="s">
        <v>630</v>
      </c>
      <c r="E48" t="s">
        <v>629</v>
      </c>
    </row>
    <row r="49" spans="1:1" x14ac:dyDescent="0.25">
      <c r="A49" s="13">
        <v>30000</v>
      </c>
    </row>
    <row r="51" spans="1:1" x14ac:dyDescent="0.25">
      <c r="A51" t="s">
        <v>616</v>
      </c>
    </row>
    <row r="53" spans="1:1" x14ac:dyDescent="0.25">
      <c r="A53" t="s">
        <v>718</v>
      </c>
    </row>
    <row r="54" spans="1:1" x14ac:dyDescent="0.25">
      <c r="A54" t="s">
        <v>719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509</v>
      </c>
    </row>
    <row r="2" spans="1:3" x14ac:dyDescent="0.25">
      <c r="A2" s="2" t="s">
        <v>510</v>
      </c>
      <c r="B2" s="2" t="s">
        <v>497</v>
      </c>
      <c r="C2" s="2" t="s">
        <v>511</v>
      </c>
    </row>
    <row r="3" spans="1:3" x14ac:dyDescent="0.25">
      <c r="A3" t="s">
        <v>512</v>
      </c>
      <c r="B3" t="s">
        <v>513</v>
      </c>
      <c r="C3">
        <v>8700</v>
      </c>
    </row>
    <row r="4" spans="1:3" x14ac:dyDescent="0.25">
      <c r="A4" t="s">
        <v>514</v>
      </c>
      <c r="B4" t="s">
        <v>515</v>
      </c>
      <c r="C4">
        <v>4600</v>
      </c>
    </row>
    <row r="5" spans="1:3" x14ac:dyDescent="0.25">
      <c r="A5" t="s">
        <v>516</v>
      </c>
      <c r="B5" t="s">
        <v>517</v>
      </c>
      <c r="C5">
        <v>10500</v>
      </c>
    </row>
    <row r="6" spans="1:3" x14ac:dyDescent="0.25">
      <c r="A6" t="s">
        <v>518</v>
      </c>
      <c r="B6" t="s">
        <v>519</v>
      </c>
      <c r="C6">
        <v>6500</v>
      </c>
    </row>
    <row r="7" spans="1:3" x14ac:dyDescent="0.25">
      <c r="A7" t="s">
        <v>520</v>
      </c>
      <c r="B7" t="s">
        <v>521</v>
      </c>
      <c r="C7">
        <v>3000</v>
      </c>
    </row>
    <row r="8" spans="1:3" x14ac:dyDescent="0.25">
      <c r="A8" t="s">
        <v>522</v>
      </c>
      <c r="B8" t="s">
        <v>523</v>
      </c>
      <c r="C8">
        <v>10000</v>
      </c>
    </row>
    <row r="9" spans="1:3" x14ac:dyDescent="0.25">
      <c r="A9" t="s">
        <v>524</v>
      </c>
      <c r="B9" t="s">
        <v>525</v>
      </c>
      <c r="C9">
        <v>13000</v>
      </c>
    </row>
    <row r="10" spans="1:3" x14ac:dyDescent="0.25">
      <c r="A10" t="s">
        <v>526</v>
      </c>
      <c r="B10" t="s">
        <v>527</v>
      </c>
      <c r="C10">
        <v>9000</v>
      </c>
    </row>
    <row r="11" spans="1:3" x14ac:dyDescent="0.25">
      <c r="A11" t="s">
        <v>528</v>
      </c>
      <c r="B11" t="s">
        <v>529</v>
      </c>
      <c r="C11">
        <v>19000</v>
      </c>
    </row>
    <row r="12" spans="1:3" x14ac:dyDescent="0.25">
      <c r="A12" t="s">
        <v>530</v>
      </c>
      <c r="B12" t="s">
        <v>531</v>
      </c>
      <c r="C12">
        <v>5500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>
      <selection activeCell="H14" sqref="H14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'Start Year EV Prices'!B1*About!A112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5">
      <c r="A7" t="s">
        <v>700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5">
      <c r="A8" t="s">
        <v>701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topLeftCell="O1" workbookViewId="0">
      <selection activeCell="AF1" sqref="AF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11">
        <f>TREND($F2:$J2,$F$1:$J$1,B$1)</f>
        <v>78528.678400000092</v>
      </c>
      <c r="C2" s="11">
        <f>TREND($F2:$J2,$F$1:$J$1,C$1)</f>
        <v>77906.547100000083</v>
      </c>
      <c r="D2" s="4">
        <f>INDEX('AEO 53'!$218:$218,MATCH('BNVP-LDVs-frgt'!D$1,'AEO 53'!$1:$1,0))*10^3*cpi_2018to2012</f>
        <v>71071.742452000006</v>
      </c>
      <c r="E2" s="4">
        <f>INDEX('AEO 53'!$218:$218,MATCH('BNVP-LDVs-frgt'!E$1,'AEO 53'!$1:$1,0))*10^3</f>
        <v>76869.888000000006</v>
      </c>
      <c r="F2" s="4">
        <f>INDEX('AEO 53'!$218:$218,MATCH('BNVP-LDVs-frgt'!F$1,'AEO 53'!$1:$1,0))*10^3</f>
        <v>76056.137000000002</v>
      </c>
      <c r="G2" s="4">
        <f>INDEX('AEO 53'!$218:$218,MATCH('BNVP-LDVs-frgt'!G$1,'AEO 53'!$1:$1,0))*10^3</f>
        <v>75408.569000000003</v>
      </c>
      <c r="H2" s="4">
        <f>INDEX('AEO 53'!$218:$218,MATCH('BNVP-LDVs-frgt'!H$1,'AEO 53'!$1:$1,0))*10^3</f>
        <v>74786.818999999989</v>
      </c>
      <c r="I2" s="4">
        <f>INDEX('AEO 53'!$218:$218,MATCH('BNVP-LDVs-frgt'!I$1,'AEO 53'!$1:$1,0))*10^3</f>
        <v>74156.326000000001</v>
      </c>
      <c r="J2" s="4">
        <f>INDEX('AEO 53'!$218:$218,MATCH('BNVP-LDVs-frgt'!J$1,'AEO 53'!$1:$1,0))*10^3</f>
        <v>73571.601999999999</v>
      </c>
      <c r="K2" s="4">
        <f>INDEX('AEO 53'!$218:$218,MATCH('BNVP-LDVs-frgt'!K$1,'AEO 53'!$1:$1,0))*10^3</f>
        <v>73068.793999999994</v>
      </c>
      <c r="L2" s="4">
        <f>INDEX('AEO 53'!$218:$218,MATCH('BNVP-LDVs-frgt'!L$1,'AEO 53'!$1:$1,0))*10^3</f>
        <v>72633.751000000004</v>
      </c>
      <c r="M2" s="4">
        <f>INDEX('AEO 53'!$218:$218,MATCH('BNVP-LDVs-frgt'!M$1,'AEO 53'!$1:$1,0))*10^3</f>
        <v>72245.948999999993</v>
      </c>
      <c r="N2" s="4">
        <f>INDEX('AEO 53'!$218:$218,MATCH('BNVP-LDVs-frgt'!N$1,'AEO 53'!$1:$1,0))*10^3</f>
        <v>71901.306000000011</v>
      </c>
      <c r="O2" s="4">
        <f>INDEX('AEO 53'!$218:$218,MATCH('BNVP-LDVs-frgt'!O$1,'AEO 53'!$1:$1,0))*10^3</f>
        <v>71592.926000000007</v>
      </c>
      <c r="P2" s="4">
        <f>INDEX('AEO 53'!$218:$218,MATCH('BNVP-LDVs-frgt'!P$1,'AEO 53'!$1:$1,0))*10^3</f>
        <v>71255.829000000012</v>
      </c>
      <c r="Q2" s="4">
        <f>INDEX('AEO 53'!$218:$218,MATCH('BNVP-LDVs-frgt'!Q$1,'AEO 53'!$1:$1,0))*10^3</f>
        <v>70940.903000000006</v>
      </c>
      <c r="R2" s="4">
        <f>INDEX('AEO 53'!$218:$218,MATCH('BNVP-LDVs-frgt'!R$1,'AEO 53'!$1:$1,0))*10^3</f>
        <v>70658.485000000001</v>
      </c>
      <c r="S2" s="4">
        <f>INDEX('AEO 53'!$218:$218,MATCH('BNVP-LDVs-frgt'!S$1,'AEO 53'!$1:$1,0))*10^3</f>
        <v>70407.463000000003</v>
      </c>
      <c r="T2" s="4">
        <f>INDEX('AEO 53'!$218:$218,MATCH('BNVP-LDVs-frgt'!T$1,'AEO 53'!$1:$1,0))*10^3</f>
        <v>70190.697</v>
      </c>
      <c r="U2" s="4">
        <f>INDEX('AEO 53'!$218:$218,MATCH('BNVP-LDVs-frgt'!U$1,'AEO 53'!$1:$1,0))*10^3</f>
        <v>70002.135999999999</v>
      </c>
      <c r="V2" s="4">
        <f>INDEX('AEO 53'!$218:$218,MATCH('BNVP-LDVs-frgt'!V$1,'AEO 53'!$1:$1,0))*10^3</f>
        <v>69843.292000000001</v>
      </c>
      <c r="W2" s="4">
        <f>INDEX('AEO 53'!$218:$218,MATCH('BNVP-LDVs-frgt'!W$1,'AEO 53'!$1:$1,0))*10^3</f>
        <v>69822.372000000003</v>
      </c>
      <c r="X2" s="4">
        <f>INDEX('AEO 53'!$218:$218,MATCH('BNVP-LDVs-frgt'!X$1,'AEO 53'!$1:$1,0))*10^3</f>
        <v>69803.214999999997</v>
      </c>
      <c r="Y2" s="4">
        <f>INDEX('AEO 53'!$218:$218,MATCH('BNVP-LDVs-frgt'!Y$1,'AEO 53'!$1:$1,0))*10^3</f>
        <v>69784.126000000004</v>
      </c>
      <c r="Z2" s="4">
        <f>INDEX('AEO 53'!$218:$218,MATCH('BNVP-LDVs-frgt'!Z$1,'AEO 53'!$1:$1,0))*10^3</f>
        <v>69766.273000000001</v>
      </c>
      <c r="AA2" s="4">
        <f>INDEX('AEO 53'!$218:$218,MATCH('BNVP-LDVs-frgt'!AA$1,'AEO 53'!$1:$1,0))*10^3</f>
        <v>69749.66399999999</v>
      </c>
      <c r="AB2" s="4">
        <f>INDEX('AEO 53'!$218:$218,MATCH('BNVP-LDVs-frgt'!AB$1,'AEO 53'!$1:$1,0))*10^3</f>
        <v>69733.62</v>
      </c>
      <c r="AC2" s="4">
        <f>INDEX('AEO 53'!$218:$218,MATCH('BNVP-LDVs-frgt'!AC$1,'AEO 53'!$1:$1,0))*10^3</f>
        <v>69717.994999999995</v>
      </c>
      <c r="AD2" s="4">
        <f>INDEX('AEO 53'!$218:$218,MATCH('BNVP-LDVs-frgt'!AD$1,'AEO 53'!$1:$1,0))*10^3</f>
        <v>69703.27</v>
      </c>
      <c r="AE2" s="4">
        <f>INDEX('AEO 53'!$218:$218,MATCH('BNVP-LDVs-frgt'!AE$1,'AEO 53'!$1:$1,0))*10^3</f>
        <v>69689.316000000006</v>
      </c>
      <c r="AF2" s="4">
        <f>INDEX('AEO 53'!$218:$218,MATCH('BNVP-LDVs-frgt'!AF$1,'AEO 53'!$1:$1,0))*10^3</f>
        <v>69669.539999999994</v>
      </c>
      <c r="AG2" s="4"/>
      <c r="AH2" s="4"/>
      <c r="AI2" s="4"/>
      <c r="AJ2" s="4"/>
    </row>
    <row r="3" spans="1:36" x14ac:dyDescent="0.25">
      <c r="A3" t="s">
        <v>1</v>
      </c>
      <c r="B3" s="4">
        <f>AVERAGE('AEO 53'!E112,'AEO 53'!E129,'AEO 53'!E146,'AEO 53'!E163)*'AEO 53'!E29/'AEO 53'!E25*10^3*cpi_2018to2012</f>
        <v>60621.263539201136</v>
      </c>
      <c r="C3" s="4">
        <f>AVERAGE('AEO 53'!F112,'AEO 53'!F129,'AEO 53'!F146,'AEO 53'!F163)*'AEO 53'!F29/'AEO 53'!F25*10^3*cpi_2018to2012</f>
        <v>61064.798678261133</v>
      </c>
      <c r="D3" s="4">
        <f>AVERAGE('AEO 53'!G112,'AEO 53'!G129,'AEO 53'!G146,'AEO 53'!G163)*'AEO 53'!G29/'AEO 53'!G25*10^3*cpi_2018to2012</f>
        <v>61259.009654793335</v>
      </c>
      <c r="E3" s="4">
        <f>AVERAGE('AEO 53'!H112,'AEO 53'!H129,'AEO 53'!H146,'AEO 53'!H163)*'AEO 53'!H29/'AEO 53'!H25*10^3*cpi_2018to2012</f>
        <v>61401.737286876392</v>
      </c>
      <c r="F3" s="4">
        <f>AVERAGE('AEO 53'!I112,'AEO 53'!I129,'AEO 53'!I146,'AEO 53'!I163)*'AEO 53'!I29/'AEO 53'!I25*10^3*cpi_2018to2012</f>
        <v>61539.444848402876</v>
      </c>
      <c r="G3" s="4">
        <f>AVERAGE('AEO 53'!J112,'AEO 53'!J129,'AEO 53'!J146,'AEO 53'!J163)*'AEO 53'!J29/'AEO 53'!J25*10^3*cpi_2018to2012</f>
        <v>61942.118220766068</v>
      </c>
      <c r="H3" s="4">
        <f>AVERAGE('AEO 53'!K112,'AEO 53'!K129,'AEO 53'!K146,'AEO 53'!K163)*'AEO 53'!K29/'AEO 53'!K25*10^3*cpi_2018to2012</f>
        <v>62009.229639349003</v>
      </c>
      <c r="I3" s="4">
        <f>AVERAGE('AEO 53'!L112,'AEO 53'!L129,'AEO 53'!L146,'AEO 53'!L163)*'AEO 53'!L29/'AEO 53'!L25*10^3*cpi_2018to2012</f>
        <v>62080.858692798618</v>
      </c>
      <c r="J3" s="4">
        <f>AVERAGE('AEO 53'!M112,'AEO 53'!M129,'AEO 53'!M146,'AEO 53'!M163)*'AEO 53'!M29/'AEO 53'!M25*10^3*cpi_2018to2012</f>
        <v>62146.469424229799</v>
      </c>
      <c r="K3" s="4">
        <f>AVERAGE('AEO 53'!N112,'AEO 53'!N129,'AEO 53'!N146,'AEO 53'!N163)*'AEO 53'!N29/'AEO 53'!N25*10^3*cpi_2018to2012</f>
        <v>62217.38420146134</v>
      </c>
      <c r="L3" s="4">
        <f>AVERAGE('AEO 53'!O112,'AEO 53'!O129,'AEO 53'!O146,'AEO 53'!O163)*'AEO 53'!O29/'AEO 53'!O25*10^3*cpi_2018to2012</f>
        <v>62291.888510411249</v>
      </c>
      <c r="M3" s="4">
        <f>AVERAGE('AEO 53'!P112,'AEO 53'!P129,'AEO 53'!P146,'AEO 53'!P163)*'AEO 53'!P29/'AEO 53'!P25*10^3*cpi_2018to2012</f>
        <v>62361.450470894008</v>
      </c>
      <c r="N3" s="4">
        <f>AVERAGE('AEO 53'!Q112,'AEO 53'!Q129,'AEO 53'!Q146,'AEO 53'!Q163)*'AEO 53'!Q29/'AEO 53'!Q25*10^3*cpi_2018to2012</f>
        <v>62436.717737640291</v>
      </c>
      <c r="O3" s="4">
        <f>AVERAGE('AEO 53'!R112,'AEO 53'!R129,'AEO 53'!R146,'AEO 53'!R163)*'AEO 53'!R29/'AEO 53'!R25*10^3*cpi_2018to2012</f>
        <v>62515.795706493627</v>
      </c>
      <c r="P3" s="4">
        <f>AVERAGE('AEO 53'!S112,'AEO 53'!S129,'AEO 53'!S146,'AEO 53'!S163)*'AEO 53'!S29/'AEO 53'!S25*10^3*cpi_2018to2012</f>
        <v>62528.776788462201</v>
      </c>
      <c r="Q3" s="4">
        <f>AVERAGE('AEO 53'!T112,'AEO 53'!T129,'AEO 53'!T146,'AEO 53'!T163)*'AEO 53'!T29/'AEO 53'!T25*10^3*cpi_2018to2012</f>
        <v>62518.235533327781</v>
      </c>
      <c r="R3" s="4">
        <f>AVERAGE('AEO 53'!U112,'AEO 53'!U129,'AEO 53'!U146,'AEO 53'!U163)*'AEO 53'!U29/'AEO 53'!U25*10^3*cpi_2018to2012</f>
        <v>62531.053213020481</v>
      </c>
      <c r="S3" s="4">
        <f>AVERAGE('AEO 53'!V112,'AEO 53'!V129,'AEO 53'!V146,'AEO 53'!V163)*'AEO 53'!V29/'AEO 53'!V25*10^3*cpi_2018to2012</f>
        <v>62523.209141049891</v>
      </c>
      <c r="T3" s="4">
        <f>AVERAGE('AEO 53'!W112,'AEO 53'!W129,'AEO 53'!W146,'AEO 53'!W163)*'AEO 53'!W29/'AEO 53'!W25*10^3*cpi_2018to2012</f>
        <v>62519.565154203134</v>
      </c>
      <c r="U3" s="4">
        <f>AVERAGE('AEO 53'!X112,'AEO 53'!X129,'AEO 53'!X146,'AEO 53'!X163)*'AEO 53'!X29/'AEO 53'!X25*10^3*cpi_2018to2012</f>
        <v>62522.333774395098</v>
      </c>
      <c r="V3" s="4">
        <f>AVERAGE('AEO 53'!Y112,'AEO 53'!Y129,'AEO 53'!Y146,'AEO 53'!Y163)*'AEO 53'!Y29/'AEO 53'!Y25*10^3*cpi_2018to2012</f>
        <v>62522.043471294215</v>
      </c>
      <c r="W3" s="4">
        <f>AVERAGE('AEO 53'!Z112,'AEO 53'!Z129,'AEO 53'!Z146,'AEO 53'!Z163)*'AEO 53'!Z29/'AEO 53'!Z25*10^3*cpi_2018to2012</f>
        <v>62527.715161805201</v>
      </c>
      <c r="X3" s="4">
        <f>AVERAGE('AEO 53'!AA112,'AEO 53'!AA129,'AEO 53'!AA146,'AEO 53'!AA163)*'AEO 53'!AA29/'AEO 53'!AA25*10^3*cpi_2018to2012</f>
        <v>62528.022242224775</v>
      </c>
      <c r="Y3" s="4">
        <f>AVERAGE('AEO 53'!AB112,'AEO 53'!AB129,'AEO 53'!AB146,'AEO 53'!AB163)*'AEO 53'!AB29/'AEO 53'!AB25*10^3*cpi_2018to2012</f>
        <v>62534.996122037184</v>
      </c>
      <c r="Z3" s="4">
        <f>AVERAGE('AEO 53'!AC112,'AEO 53'!AC129,'AEO 53'!AC146,'AEO 53'!AC163)*'AEO 53'!AC29/'AEO 53'!AC25*10^3*cpi_2018to2012</f>
        <v>62539.342189930183</v>
      </c>
      <c r="AA3" s="4">
        <f>AVERAGE('AEO 53'!AD112,'AEO 53'!AD129,'AEO 53'!AD146,'AEO 53'!AD163)*'AEO 53'!AD29/'AEO 53'!AD25*10^3*cpi_2018to2012</f>
        <v>62540.98784360382</v>
      </c>
      <c r="AB3" s="4">
        <f>AVERAGE('AEO 53'!AE112,'AEO 53'!AE129,'AEO 53'!AE146,'AEO 53'!AE163)*'AEO 53'!AE29/'AEO 53'!AE25*10^3*cpi_2018to2012</f>
        <v>62542.455538802264</v>
      </c>
      <c r="AC3" s="4">
        <f>AVERAGE('AEO 53'!AF112,'AEO 53'!AF129,'AEO 53'!AF146,'AEO 53'!AF163)*'AEO 53'!AF29/'AEO 53'!AF25*10^3*cpi_2018to2012</f>
        <v>62545.305249567573</v>
      </c>
      <c r="AD3" s="4">
        <f>AVERAGE('AEO 53'!AG112,'AEO 53'!AG129,'AEO 53'!AG146,'AEO 53'!AG163)*'AEO 53'!AG29/'AEO 53'!AG25*10^3*cpi_2018to2012</f>
        <v>62546.217536181779</v>
      </c>
      <c r="AE3" s="4">
        <f>AVERAGE('AEO 53'!AH112,'AEO 53'!AH129,'AEO 53'!AH146,'AEO 53'!AH163)*'AEO 53'!AH29/'AEO 53'!AH25*10^3*cpi_2018to2012</f>
        <v>62547.972296342494</v>
      </c>
      <c r="AF3" s="4">
        <f>AVERAGE('AEO 53'!AI112,'AEO 53'!AI129,'AEO 53'!AI146,'AEO 53'!AI163)*'AEO 53'!AI29/'AEO 53'!AI25*10^3*cpi_2018to2012</f>
        <v>62544.179578381678</v>
      </c>
      <c r="AG3" s="4"/>
      <c r="AH3" s="4"/>
      <c r="AI3" s="4"/>
      <c r="AJ3" s="4"/>
    </row>
    <row r="4" spans="1:36" x14ac:dyDescent="0.25">
      <c r="A4" t="s">
        <v>2</v>
      </c>
      <c r="B4" s="4">
        <f>'AEO 53'!E29*10^3*cpi_2018to2012</f>
        <v>57888.838026000005</v>
      </c>
      <c r="C4" s="4">
        <f>'AEO 53'!F29*10^3*cpi_2018to2012</f>
        <v>58186.310294000003</v>
      </c>
      <c r="D4" s="4">
        <f>'AEO 53'!G29*10^3*cpi_2018to2012</f>
        <v>58336.124034</v>
      </c>
      <c r="E4" s="4">
        <f>'AEO 53'!H29*10^3*cpi_2018to2012</f>
        <v>58453.780512000005</v>
      </c>
      <c r="F4" s="4">
        <f>'AEO 53'!I29*10^3*cpi_2018to2012</f>
        <v>58529.275998000005</v>
      </c>
      <c r="G4" s="4">
        <f>'AEO 53'!J29*10^3*cpi_2018to2012</f>
        <v>58617.460546000002</v>
      </c>
      <c r="H4" s="4">
        <f>'AEO 53'!K29*10^3*cpi_2018to2012</f>
        <v>58702.694702000001</v>
      </c>
      <c r="I4" s="4">
        <f>'AEO 53'!L29*10^3*cpi_2018to2012</f>
        <v>58787.085235999999</v>
      </c>
      <c r="J4" s="4">
        <f>'AEO 53'!M29*10^3*cpi_2018to2012</f>
        <v>58874.452667999998</v>
      </c>
      <c r="K4" s="4">
        <f>'AEO 53'!N29*10^3*cpi_2018to2012</f>
        <v>58959.568918000004</v>
      </c>
      <c r="L4" s="4">
        <f>'AEO 53'!O29*10^3*cpi_2018to2012</f>
        <v>59043.164271999995</v>
      </c>
      <c r="M4" s="4">
        <f>'AEO 53'!P29*10^3*cpi_2018to2012</f>
        <v>59129.172586000008</v>
      </c>
      <c r="N4" s="4">
        <f>'AEO 53'!Q29*10^3*cpi_2018to2012</f>
        <v>59213.835491999998</v>
      </c>
      <c r="O4" s="4">
        <f>'AEO 53'!R29*10^3*cpi_2018to2012</f>
        <v>59296.398939999999</v>
      </c>
      <c r="P4" s="4">
        <f>'AEO 53'!S29*10^3*cpi_2018to2012</f>
        <v>59312.290657999998</v>
      </c>
      <c r="Q4" s="4">
        <f>'AEO 53'!T29*10^3*cpi_2018to2012</f>
        <v>59310.617124000004</v>
      </c>
      <c r="R4" s="4">
        <f>'AEO 53'!U29*10^3*cpi_2018to2012</f>
        <v>59298.455439999998</v>
      </c>
      <c r="S4" s="4">
        <f>'AEO 53'!V29*10^3*cpi_2018to2012</f>
        <v>59275.374197999998</v>
      </c>
      <c r="T4" s="4">
        <f>'AEO 53'!W29*10^3*cpi_2018to2012</f>
        <v>59286.210582000007</v>
      </c>
      <c r="U4" s="4">
        <f>'AEO 53'!X29*10^3*cpi_2018to2012</f>
        <v>59290.191966000013</v>
      </c>
      <c r="V4" s="4">
        <f>'AEO 53'!Y29*10^3*cpi_2018to2012</f>
        <v>59292.800522000005</v>
      </c>
      <c r="W4" s="4">
        <f>'AEO 53'!Z29*10^3*cpi_2018to2012</f>
        <v>59302.960546000002</v>
      </c>
      <c r="X4" s="4">
        <f>'AEO 53'!AA29*10^3*cpi_2018to2012</f>
        <v>59314.752060000006</v>
      </c>
      <c r="Y4" s="4">
        <f>'AEO 53'!AB29*10^3*cpi_2018to2012</f>
        <v>59322.255085999997</v>
      </c>
      <c r="Z4" s="4">
        <f>'AEO 53'!AC29*10^3*cpi_2018to2012</f>
        <v>59330.804642000003</v>
      </c>
      <c r="AA4" s="4">
        <f>'AEO 53'!AD29*10^3*cpi_2018to2012</f>
        <v>59339.123870000003</v>
      </c>
      <c r="AB4" s="4">
        <f>'AEO 53'!AE29*10^3*cpi_2018to2012</f>
        <v>59347.464119999997</v>
      </c>
      <c r="AC4" s="4">
        <f>'AEO 53'!AF29*10^3*cpi_2018to2012</f>
        <v>59355.31538</v>
      </c>
      <c r="AD4" s="4">
        <f>'AEO 53'!AG29*10^3*cpi_2018to2012</f>
        <v>59363.202285999992</v>
      </c>
      <c r="AE4" s="4">
        <f>'AEO 53'!AH29*10^3*cpi_2018to2012</f>
        <v>59370.824132000002</v>
      </c>
      <c r="AF4" s="4">
        <f>'AEO 53'!AI29*10^3*cpi_2018to2012</f>
        <v>59372.399867999993</v>
      </c>
      <c r="AG4" s="4"/>
      <c r="AH4" s="4"/>
      <c r="AI4" s="4"/>
      <c r="AJ4" s="4"/>
    </row>
    <row r="5" spans="1:36" x14ac:dyDescent="0.25">
      <c r="A5" t="s">
        <v>3</v>
      </c>
      <c r="B5" s="4">
        <f>'AEO 53'!E46*10^3*cpi_2018to2012</f>
        <v>63761.171947999996</v>
      </c>
      <c r="C5" s="4">
        <f>'AEO 53'!F46*10^3*cpi_2018to2012</f>
        <v>63988.967254000003</v>
      </c>
      <c r="D5" s="4">
        <f>'AEO 53'!G46*10^3*cpi_2018to2012</f>
        <v>64103.677910000006</v>
      </c>
      <c r="E5" s="4">
        <f>'AEO 53'!H46*10^3*cpi_2018to2012</f>
        <v>64213.660443999994</v>
      </c>
      <c r="F5" s="4">
        <f>'AEO 53'!I46*10^3*cpi_2018to2012</f>
        <v>64321.662340000017</v>
      </c>
      <c r="G5" s="4">
        <f>'AEO 53'!J46*10^3*cpi_2018to2012</f>
        <v>64406.917518000002</v>
      </c>
      <c r="H5" s="4">
        <f>'AEO 53'!K46*10^3*cpi_2018to2012</f>
        <v>64492.499907999998</v>
      </c>
      <c r="I5" s="4">
        <f>'AEO 53'!L46*10^3*cpi_2018to2012</f>
        <v>64578.062190000011</v>
      </c>
      <c r="J5" s="4">
        <f>'AEO 53'!M46*10^3*cpi_2018to2012</f>
        <v>64664.454384000004</v>
      </c>
      <c r="K5" s="4">
        <f>'AEO 53'!N46*10^3*cpi_2018to2012</f>
        <v>64749.381436000003</v>
      </c>
      <c r="L5" s="4">
        <f>'AEO 53'!O46*10^3*cpi_2018to2012</f>
        <v>64832.293117999994</v>
      </c>
      <c r="M5" s="4">
        <f>'AEO 53'!P46*10^3*cpi_2018to2012</f>
        <v>64917.457810000007</v>
      </c>
      <c r="N5" s="4">
        <f>'AEO 53'!Q46*10^3*cpi_2018to2012</f>
        <v>65001.625327999995</v>
      </c>
      <c r="O5" s="4">
        <f>'AEO 53'!R46*10^3*cpi_2018to2012</f>
        <v>65085.98113</v>
      </c>
      <c r="P5" s="4">
        <f>'AEO 53'!S46*10^3*cpi_2018to2012</f>
        <v>65110.317294000008</v>
      </c>
      <c r="Q5" s="4">
        <f>'AEO 53'!T46*10^3*cpi_2018to2012</f>
        <v>65124.522682000003</v>
      </c>
      <c r="R5" s="4">
        <f>'AEO 53'!U46*10^3*cpi_2018to2012</f>
        <v>65137.373522000002</v>
      </c>
      <c r="S5" s="4">
        <f>'AEO 53'!V46*10^3*cpi_2018to2012</f>
        <v>65148.935622000012</v>
      </c>
      <c r="T5" s="4">
        <f>'AEO 53'!W46*10^3*cpi_2018to2012</f>
        <v>65159.262907999997</v>
      </c>
      <c r="U5" s="4">
        <f>'AEO 53'!X46*10^3*cpi_2018to2012</f>
        <v>65169.925632000006</v>
      </c>
      <c r="V5" s="4">
        <f>'AEO 53'!Y46*10^3*cpi_2018to2012</f>
        <v>65179.715486000001</v>
      </c>
      <c r="W5" s="4">
        <f>'AEO 53'!Z46*10^3*cpi_2018to2012</f>
        <v>65189.19275200001</v>
      </c>
      <c r="X5" s="4">
        <f>'AEO 53'!AA46*10^3*cpi_2018to2012</f>
        <v>65198.473508000003</v>
      </c>
      <c r="Y5" s="4">
        <f>'AEO 53'!AB46*10^3*cpi_2018to2012</f>
        <v>65207.482806000007</v>
      </c>
      <c r="Z5" s="4">
        <f>'AEO 53'!AC46*10^3*cpi_2018to2012</f>
        <v>65215.976607999997</v>
      </c>
      <c r="AA5" s="4">
        <f>'AEO 53'!AD46*10^3*cpi_2018to2012</f>
        <v>65224.205350000011</v>
      </c>
      <c r="AB5" s="4">
        <f>'AEO 53'!AE46*10^3*cpi_2018to2012</f>
        <v>65232.698237999997</v>
      </c>
      <c r="AC5" s="4">
        <f>'AEO 53'!AF46*10^3*cpi_2018to2012</f>
        <v>65240.990045999999</v>
      </c>
      <c r="AD5" s="4">
        <f>'AEO 53'!AG46*10^3*cpi_2018to2012</f>
        <v>65249.705949999989</v>
      </c>
      <c r="AE5" s="4">
        <f>'AEO 53'!AH46*10^3*cpi_2018to2012</f>
        <v>65257.836894</v>
      </c>
      <c r="AF5" s="4">
        <f>'AEO 53'!AI46*10^3*cpi_2018to2012</f>
        <v>65260.298296000001</v>
      </c>
      <c r="AG5" s="4"/>
      <c r="AH5" s="4"/>
      <c r="AI5" s="4"/>
      <c r="AJ5" s="4"/>
    </row>
    <row r="6" spans="1:36" x14ac:dyDescent="0.25">
      <c r="A6" t="s">
        <v>4</v>
      </c>
      <c r="B6" s="11">
        <f t="shared" ref="B6:C6" si="0">TREND($F6:$H6,$F$1:$H$1,B$1)</f>
        <v>0</v>
      </c>
      <c r="C6" s="11">
        <f t="shared" si="0"/>
        <v>0</v>
      </c>
      <c r="D6" s="11">
        <f>TREND($F6:$H6,$F$1:$H$1,D$1)</f>
        <v>0</v>
      </c>
      <c r="E6" s="4">
        <f>INDEX('AEO 53'!$82:$82,MATCH('BNVP-LDVs-frgt'!E$1,'AEO 53'!$1:$1,0))*10^3*cpi_2018to2012</f>
        <v>0</v>
      </c>
      <c r="F6" s="4">
        <f>INDEX('AEO 53'!$82:$82,MATCH('BNVP-LDVs-frgt'!F$1,'AEO 53'!$1:$1,0))*10^3*cpi_2018to2012</f>
        <v>0</v>
      </c>
      <c r="G6" s="4">
        <f>INDEX('AEO 53'!$82:$82,MATCH('BNVP-LDVs-frgt'!G$1,'AEO 53'!$1:$1,0))*10^3*cpi_2018to2012</f>
        <v>0</v>
      </c>
      <c r="H6" s="4">
        <f>INDEX('AEO 53'!$82:$82,MATCH('BNVP-LDVs-frgt'!H$1,'AEO 53'!$1:$1,0))*10^3*cpi_2018to2012</f>
        <v>0</v>
      </c>
      <c r="I6" s="4">
        <f>INDEX('AEO 53'!$82:$82,MATCH('BNVP-LDVs-frgt'!I$1,'AEO 53'!$1:$1,0))*10^3*cpi_2018to2012</f>
        <v>0</v>
      </c>
      <c r="J6" s="4">
        <f>INDEX('AEO 53'!$82:$82,MATCH('BNVP-LDVs-frgt'!J$1,'AEO 53'!$1:$1,0))*10^3*cpi_2018to2012</f>
        <v>0</v>
      </c>
      <c r="K6" s="4">
        <f>INDEX('AEO 53'!$82:$82,MATCH('BNVP-LDVs-frgt'!K$1,'AEO 53'!$1:$1,0))*10^3*cpi_2018to2012</f>
        <v>0</v>
      </c>
      <c r="L6" s="4">
        <f>INDEX('AEO 53'!$82:$82,MATCH('BNVP-LDVs-frgt'!L$1,'AEO 53'!$1:$1,0))*10^3*cpi_2018to2012</f>
        <v>0</v>
      </c>
      <c r="M6" s="4">
        <f>INDEX('AEO 53'!$82:$82,MATCH('BNVP-LDVs-frgt'!M$1,'AEO 53'!$1:$1,0))*10^3*cpi_2018to2012</f>
        <v>0</v>
      </c>
      <c r="N6" s="4">
        <f>INDEX('AEO 53'!$82:$82,MATCH('BNVP-LDVs-frgt'!N$1,'AEO 53'!$1:$1,0))*10^3*cpi_2018to2012</f>
        <v>0</v>
      </c>
      <c r="O6" s="4">
        <f>INDEX('AEO 53'!$82:$82,MATCH('BNVP-LDVs-frgt'!O$1,'AEO 53'!$1:$1,0))*10^3*cpi_2018to2012</f>
        <v>0</v>
      </c>
      <c r="P6" s="4">
        <f>INDEX('AEO 53'!$82:$82,MATCH('BNVP-LDVs-frgt'!P$1,'AEO 53'!$1:$1,0))*10^3*cpi_2018to2012</f>
        <v>0</v>
      </c>
      <c r="Q6" s="4">
        <f>INDEX('AEO 53'!$82:$82,MATCH('BNVP-LDVs-frgt'!Q$1,'AEO 53'!$1:$1,0))*10^3*cpi_2018to2012</f>
        <v>0</v>
      </c>
      <c r="R6" s="4">
        <f>INDEX('AEO 53'!$82:$82,MATCH('BNVP-LDVs-frgt'!R$1,'AEO 53'!$1:$1,0))*10^3*cpi_2018to2012</f>
        <v>0</v>
      </c>
      <c r="S6" s="4">
        <f>INDEX('AEO 53'!$82:$82,MATCH('BNVP-LDVs-frgt'!S$1,'AEO 53'!$1:$1,0))*10^3*cpi_2018to2012</f>
        <v>0</v>
      </c>
      <c r="T6" s="4">
        <f>INDEX('AEO 53'!$82:$82,MATCH('BNVP-LDVs-frgt'!T$1,'AEO 53'!$1:$1,0))*10^3*cpi_2018to2012</f>
        <v>0</v>
      </c>
      <c r="U6" s="4">
        <f>INDEX('AEO 53'!$82:$82,MATCH('BNVP-LDVs-frgt'!U$1,'AEO 53'!$1:$1,0))*10^3*cpi_2018to2012</f>
        <v>0</v>
      </c>
      <c r="V6" s="4">
        <f>INDEX('AEO 53'!$82:$82,MATCH('BNVP-LDVs-frgt'!V$1,'AEO 53'!$1:$1,0))*10^3*cpi_2018to2012</f>
        <v>0</v>
      </c>
      <c r="W6" s="4">
        <f>INDEX('AEO 53'!$82:$82,MATCH('BNVP-LDVs-frgt'!W$1,'AEO 53'!$1:$1,0))*10^3*cpi_2018to2012</f>
        <v>0</v>
      </c>
      <c r="X6" s="4">
        <f>INDEX('AEO 53'!$82:$82,MATCH('BNVP-LDVs-frgt'!X$1,'AEO 53'!$1:$1,0))*10^3*cpi_2018to2012</f>
        <v>0</v>
      </c>
      <c r="Y6" s="4">
        <f>INDEX('AEO 53'!$82:$82,MATCH('BNVP-LDVs-frgt'!Y$1,'AEO 53'!$1:$1,0))*10^3*cpi_2018to2012</f>
        <v>0</v>
      </c>
      <c r="Z6" s="4">
        <f>INDEX('AEO 53'!$82:$82,MATCH('BNVP-LDVs-frgt'!Z$1,'AEO 53'!$1:$1,0))*10^3*cpi_2018to2012</f>
        <v>0</v>
      </c>
      <c r="AA6" s="4">
        <f>INDEX('AEO 53'!$82:$82,MATCH('BNVP-LDVs-frgt'!AA$1,'AEO 53'!$1:$1,0))*10^3*cpi_2018to2012</f>
        <v>0</v>
      </c>
      <c r="AB6" s="4">
        <f>INDEX('AEO 53'!$82:$82,MATCH('BNVP-LDVs-frgt'!AB$1,'AEO 53'!$1:$1,0))*10^3*cpi_2018to2012</f>
        <v>0</v>
      </c>
      <c r="AC6" s="4">
        <f>INDEX('AEO 53'!$82:$82,MATCH('BNVP-LDVs-frgt'!AC$1,'AEO 53'!$1:$1,0))*10^3*cpi_2018to2012</f>
        <v>0</v>
      </c>
      <c r="AD6" s="4">
        <f>INDEX('AEO 53'!$82:$82,MATCH('BNVP-LDVs-frgt'!AD$1,'AEO 53'!$1:$1,0))*10^3*cpi_2018to2012</f>
        <v>0</v>
      </c>
      <c r="AE6" s="4">
        <f>INDEX('AEO 53'!$82:$82,MATCH('BNVP-LDVs-frgt'!AE$1,'AEO 53'!$1:$1,0))*10^3*cpi_2018to2012</f>
        <v>0</v>
      </c>
      <c r="AF6" s="4">
        <f>INDEX('AEO 53'!$82:$82,MATCH('BNVP-LDVs-frgt'!AF$1,'AEO 53'!$1:$1,0))*10^3*cpi_2018to2012</f>
        <v>0</v>
      </c>
      <c r="AG6" s="4"/>
      <c r="AH6" s="4"/>
      <c r="AI6" s="4"/>
      <c r="AJ6" s="4"/>
    </row>
    <row r="7" spans="1:36" s="5" customFormat="1" x14ac:dyDescent="0.25">
      <c r="A7" s="5" t="s">
        <v>700</v>
      </c>
      <c r="B7" s="24">
        <f>'AEO 53'!E144*('AEO 53'!E29/'AEO 53'!E25)*10^3*cpi_2018to2012</f>
        <v>72325.060815012155</v>
      </c>
      <c r="C7" s="24">
        <f>'AEO 53'!F144*('AEO 53'!F29/'AEO 53'!F25)*10^3*cpi_2018to2012</f>
        <v>72569.19451135688</v>
      </c>
      <c r="D7" s="24">
        <f>'AEO 53'!G144*('AEO 53'!G29/'AEO 53'!G25)*10^3*cpi_2018to2012</f>
        <v>72700.174810496188</v>
      </c>
      <c r="E7" s="24">
        <f>'AEO 53'!H144*('AEO 53'!H29/'AEO 53'!H25)*10^3*cpi_2018to2012</f>
        <v>72792.759002182982</v>
      </c>
      <c r="F7" s="24">
        <f>'AEO 53'!I144*('AEO 53'!I29/'AEO 53'!I25)*10^3*cpi_2018to2012</f>
        <v>72859.251297486029</v>
      </c>
      <c r="G7" s="24">
        <f>'AEO 53'!J144*('AEO 53'!J29/'AEO 53'!J25)*10^3*cpi_2018to2012</f>
        <v>72931.792546679266</v>
      </c>
      <c r="H7" s="24">
        <f>'AEO 53'!K144*('AEO 53'!K29/'AEO 53'!K25)*10^3*cpi_2018to2012</f>
        <v>73003.13206845714</v>
      </c>
      <c r="I7" s="24">
        <f>'AEO 53'!L144*('AEO 53'!L29/'AEO 53'!L25)*10^3*cpi_2018to2012</f>
        <v>73074.233127919637</v>
      </c>
      <c r="J7" s="24">
        <f>'AEO 53'!M144*('AEO 53'!M29/'AEO 53'!M25)*10^3*cpi_2018to2012</f>
        <v>73146.246703543889</v>
      </c>
      <c r="K7" s="24">
        <f>'AEO 53'!N144*('AEO 53'!N29/'AEO 53'!N25)*10^3*cpi_2018to2012</f>
        <v>73217.629262317103</v>
      </c>
      <c r="L7" s="24">
        <f>'AEO 53'!O144*('AEO 53'!O29/'AEO 53'!O25)*10^3*cpi_2018to2012</f>
        <v>73288.605751431838</v>
      </c>
      <c r="M7" s="24">
        <f>'AEO 53'!P144*('AEO 53'!P29/'AEO 53'!P25)*10^3*cpi_2018to2012</f>
        <v>73362.22369587385</v>
      </c>
      <c r="N7" s="24">
        <f>'AEO 53'!Q144*('AEO 53'!Q29/'AEO 53'!Q25)*10^3*cpi_2018to2012</f>
        <v>73437.908031767758</v>
      </c>
      <c r="O7" s="24">
        <f>'AEO 53'!R144*('AEO 53'!R29/'AEO 53'!R25)*10^3*cpi_2018to2012</f>
        <v>73513.098059516706</v>
      </c>
      <c r="P7" s="24">
        <f>'AEO 53'!S144*('AEO 53'!S29/'AEO 53'!S25)*10^3*cpi_2018to2012</f>
        <v>73521.413488674094</v>
      </c>
      <c r="Q7" s="24">
        <f>'AEO 53'!T144*('AEO 53'!T29/'AEO 53'!T25)*10^3*cpi_2018to2012</f>
        <v>73511.288951630951</v>
      </c>
      <c r="R7" s="24">
        <f>'AEO 53'!U144*('AEO 53'!U29/'AEO 53'!U25)*10^3*cpi_2018to2012</f>
        <v>73530.047775029278</v>
      </c>
      <c r="S7" s="24">
        <f>'AEO 53'!V144*('AEO 53'!V29/'AEO 53'!V25)*10^3*cpi_2018to2012</f>
        <v>73485.835602187013</v>
      </c>
      <c r="T7" s="24">
        <f>'AEO 53'!W144*('AEO 53'!W29/'AEO 53'!W25)*10^3*cpi_2018to2012</f>
        <v>73487.311442340273</v>
      </c>
      <c r="U7" s="24">
        <f>'AEO 53'!X144*('AEO 53'!X29/'AEO 53'!X25)*10^3*cpi_2018to2012</f>
        <v>73486.350514689097</v>
      </c>
      <c r="V7" s="24">
        <f>'AEO 53'!Y144*('AEO 53'!Y29/'AEO 53'!Y25)*10^3*cpi_2018to2012</f>
        <v>73478.446430766664</v>
      </c>
      <c r="W7" s="24">
        <f>'AEO 53'!Z144*('AEO 53'!Z29/'AEO 53'!Z25)*10^3*cpi_2018to2012</f>
        <v>73479.772305255319</v>
      </c>
      <c r="X7" s="24">
        <f>'AEO 53'!AA144*('AEO 53'!AA29/'AEO 53'!AA25)*10^3*cpi_2018to2012</f>
        <v>73486.891182762134</v>
      </c>
      <c r="Y7" s="24">
        <f>'AEO 53'!AB144*('AEO 53'!AB29/'AEO 53'!AB25)*10^3*cpi_2018to2012</f>
        <v>73495.556216216399</v>
      </c>
      <c r="Z7" s="24">
        <f>'AEO 53'!AC144*('AEO 53'!AC29/'AEO 53'!AC25)*10^3*cpi_2018to2012</f>
        <v>73502.3731733491</v>
      </c>
      <c r="AA7" s="24">
        <f>'AEO 53'!AD144*('AEO 53'!AD29/'AEO 53'!AD25)*10^3*cpi_2018to2012</f>
        <v>73508.167108332302</v>
      </c>
      <c r="AB7" s="24">
        <f>'AEO 53'!AE144*('AEO 53'!AE29/'AEO 53'!AE25)*10^3*cpi_2018to2012</f>
        <v>73513.679136107254</v>
      </c>
      <c r="AC7" s="24">
        <f>'AEO 53'!AF144*('AEO 53'!AF29/'AEO 53'!AF25)*10^3*cpi_2018to2012</f>
        <v>73517.948608415463</v>
      </c>
      <c r="AD7" s="24">
        <f>'AEO 53'!AG144*('AEO 53'!AG29/'AEO 53'!AG25)*10^3*cpi_2018to2012</f>
        <v>73521.748430212858</v>
      </c>
      <c r="AE7" s="24">
        <f>'AEO 53'!AH144*('AEO 53'!AH29/'AEO 53'!AH25)*10^3*cpi_2018to2012</f>
        <v>73526.462065814558</v>
      </c>
      <c r="AF7" s="24">
        <f>'AEO 53'!AI144*('AEO 53'!AI29/'AEO 53'!AI25)*10^3*cpi_2018to2012</f>
        <v>73526.168842892905</v>
      </c>
      <c r="AG7" s="24"/>
      <c r="AH7" s="24"/>
      <c r="AI7" s="24"/>
      <c r="AJ7" s="24"/>
    </row>
    <row r="8" spans="1:36" s="5" customFormat="1" x14ac:dyDescent="0.25">
      <c r="A8" s="5" t="s">
        <v>701</v>
      </c>
      <c r="B8" s="24">
        <f>'Hydrogen Vehicle Calcs'!B56*10^3*cpi_2018to2012</f>
        <v>81774.951720864934</v>
      </c>
      <c r="C8" s="24">
        <f>'Hydrogen Vehicle Calcs'!C56*10^3*cpi_2018to2012</f>
        <v>80875.204505430753</v>
      </c>
      <c r="D8" s="24">
        <f>'Hydrogen Vehicle Calcs'!D56*10^3*cpi_2018to2012</f>
        <v>79727.450928933802</v>
      </c>
      <c r="E8" s="24">
        <f>'Hydrogen Vehicle Calcs'!E56*10^3*cpi_2018to2012</f>
        <v>78783.875949069683</v>
      </c>
      <c r="F8" s="24">
        <f>'Hydrogen Vehicle Calcs'!F56*10^3*cpi_2018to2012</f>
        <v>77580.74195913205</v>
      </c>
      <c r="G8" s="24">
        <f>'Hydrogen Vehicle Calcs'!G56*10^3*cpi_2018to2012</f>
        <v>76339.075207311675</v>
      </c>
      <c r="H8" s="24">
        <f>'Hydrogen Vehicle Calcs'!H56*10^3*cpi_2018to2012</f>
        <v>75222.699805033233</v>
      </c>
      <c r="I8" s="24">
        <f>'Hydrogen Vehicle Calcs'!I56*10^3*cpi_2018to2012</f>
        <v>74123.066701119096</v>
      </c>
      <c r="J8" s="24">
        <f>'Hydrogen Vehicle Calcs'!J56*10^3*cpi_2018to2012</f>
        <v>73196.480749686729</v>
      </c>
      <c r="K8" s="24">
        <f>'Hydrogen Vehicle Calcs'!K56*10^3*cpi_2018to2012</f>
        <v>72020.342012751658</v>
      </c>
      <c r="L8" s="24">
        <f>'Hydrogen Vehicle Calcs'!L56*10^3*cpi_2018to2012</f>
        <v>70906.52944910551</v>
      </c>
      <c r="M8" s="24">
        <f>'Hydrogen Vehicle Calcs'!M56*10^3*cpi_2018to2012</f>
        <v>69822.692651970327</v>
      </c>
      <c r="N8" s="24">
        <f>'Hydrogen Vehicle Calcs'!N56*10^3*cpi_2018to2012</f>
        <v>68813.158413274141</v>
      </c>
      <c r="O8" s="24">
        <f>'Hydrogen Vehicle Calcs'!O56*10^3*cpi_2018to2012</f>
        <v>67843.779130186231</v>
      </c>
      <c r="P8" s="24">
        <f>'Hydrogen Vehicle Calcs'!P56*10^3*cpi_2018to2012</f>
        <v>66866.879297120729</v>
      </c>
      <c r="Q8" s="24">
        <f>'Hydrogen Vehicle Calcs'!Q56*10^3*cpi_2018to2012</f>
        <v>65909.17260766204</v>
      </c>
      <c r="R8" s="24">
        <f>'Hydrogen Vehicle Calcs'!R56*10^3*cpi_2018to2012</f>
        <v>65009.22410963694</v>
      </c>
      <c r="S8" s="24">
        <f>'Hydrogen Vehicle Calcs'!S56*10^3*cpi_2018to2012</f>
        <v>64149.400204940786</v>
      </c>
      <c r="T8" s="24">
        <f>'Hydrogen Vehicle Calcs'!T56*10^3*cpi_2018to2012</f>
        <v>63328.557870723402</v>
      </c>
      <c r="U8" s="24">
        <f>'Hydrogen Vehicle Calcs'!U56*10^3*cpi_2018to2012</f>
        <v>62542.314388385545</v>
      </c>
      <c r="V8" s="24">
        <f>'Hydrogen Vehicle Calcs'!V56*10^3*cpi_2018to2012</f>
        <v>61797.365871519796</v>
      </c>
      <c r="W8" s="24">
        <f>'Hydrogen Vehicle Calcs'!W56*10^3*cpi_2018to2012</f>
        <v>61086.476154931341</v>
      </c>
      <c r="X8" s="24">
        <f>'Hydrogen Vehicle Calcs'!X56*10^3*cpi_2018to2012</f>
        <v>60406.587040867285</v>
      </c>
      <c r="Y8" s="24">
        <f>'Hydrogen Vehicle Calcs'!Y56*10^3*cpi_2018to2012</f>
        <v>59759.867999129754</v>
      </c>
      <c r="Z8" s="24">
        <f>'Hydrogen Vehicle Calcs'!Z56*10^3*cpi_2018to2012</f>
        <v>59141.699529618825</v>
      </c>
      <c r="AA8" s="24">
        <f>'Hydrogen Vehicle Calcs'!AA56*10^3*cpi_2018to2012</f>
        <v>58552.003622697142</v>
      </c>
      <c r="AB8" s="24">
        <f>'Hydrogen Vehicle Calcs'!AB56*10^3*cpi_2018to2012</f>
        <v>57985.180679380777</v>
      </c>
      <c r="AC8" s="24">
        <f>'Hydrogen Vehicle Calcs'!AC56*10^3*cpi_2018to2012</f>
        <v>57447.521069347749</v>
      </c>
      <c r="AD8" s="24">
        <f>'Hydrogen Vehicle Calcs'!AD56*10^3*cpi_2018to2012</f>
        <v>56931.859285630766</v>
      </c>
      <c r="AE8" s="24">
        <f>'Hydrogen Vehicle Calcs'!AE56*10^3*cpi_2018to2012</f>
        <v>56443.723254627395</v>
      </c>
      <c r="AF8" s="24">
        <f>'Hydrogen Vehicle Calcs'!AF56*10^3*cpi_2018to2012</f>
        <v>55969.02439268279</v>
      </c>
      <c r="AG8" s="24"/>
      <c r="AH8" s="24"/>
      <c r="AI8" s="24"/>
      <c r="AJ8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topLeftCell="O1" workbookViewId="0">
      <selection activeCell="AG1" sqref="AG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About!$B$77*cpi_2018to2012</f>
        <v>703780</v>
      </c>
      <c r="C2" s="4">
        <f>$B$2*('BNVP-LDVs-psgr'!C2/'BNVP-LDVs-psgr'!$B$2)</f>
        <v>697011.25558800425</v>
      </c>
      <c r="D2" s="4">
        <f>$B$2*('BNVP-LDVs-psgr'!D2/'BNVP-LDVs-psgr'!$B$2)</f>
        <v>698494.63802086166</v>
      </c>
      <c r="E2" s="4">
        <f>$B$2*('BNVP-LDVs-psgr'!E2/'BNVP-LDVs-psgr'!$B$2)</f>
        <v>696750.28802606394</v>
      </c>
      <c r="F2" s="4">
        <f>$B$2*('BNVP-LDVs-psgr'!F2/'BNVP-LDVs-psgr'!$B$2)</f>
        <v>694500.80688499496</v>
      </c>
      <c r="G2" s="4">
        <f>$B$2*('BNVP-LDVs-psgr'!G2/'BNVP-LDVs-psgr'!$B$2)</f>
        <v>692728.61359193386</v>
      </c>
      <c r="H2" s="4">
        <f>$B$2*('BNVP-LDVs-psgr'!H2/'BNVP-LDVs-psgr'!$B$2)</f>
        <v>690179.48261180427</v>
      </c>
      <c r="I2" s="4">
        <f>$B$2*('BNVP-LDVs-psgr'!I2/'BNVP-LDVs-psgr'!$B$2)</f>
        <v>687246.87615280529</v>
      </c>
      <c r="J2" s="4">
        <f>$B$2*('BNVP-LDVs-psgr'!J2/'BNVP-LDVs-psgr'!$B$2)</f>
        <v>684779.99959329551</v>
      </c>
      <c r="K2" s="4">
        <f>$B$2*('BNVP-LDVs-psgr'!K2/'BNVP-LDVs-psgr'!$B$2)</f>
        <v>682780.10727455106</v>
      </c>
      <c r="L2" s="4">
        <f>$B$2*('BNVP-LDVs-psgr'!L2/'BNVP-LDVs-psgr'!$B$2)</f>
        <v>681300.95626227884</v>
      </c>
      <c r="M2" s="4">
        <f>$B$2*('BNVP-LDVs-psgr'!M2/'BNVP-LDVs-psgr'!$B$2)</f>
        <v>680324.22208816232</v>
      </c>
      <c r="N2" s="4">
        <f>$B$2*('BNVP-LDVs-psgr'!N2/'BNVP-LDVs-psgr'!$B$2)</f>
        <v>679248.93679606949</v>
      </c>
      <c r="O2" s="4">
        <f>$B$2*('BNVP-LDVs-psgr'!O2/'BNVP-LDVs-psgr'!$B$2)</f>
        <v>678426.09446801071</v>
      </c>
      <c r="P2" s="4">
        <f>$B$2*('BNVP-LDVs-psgr'!P2/'BNVP-LDVs-psgr'!$B$2)</f>
        <v>677227.87449208531</v>
      </c>
      <c r="Q2" s="4">
        <f>$B$2*('BNVP-LDVs-psgr'!Q2/'BNVP-LDVs-psgr'!$B$2)</f>
        <v>676219.33035903785</v>
      </c>
      <c r="R2" s="4">
        <f>$B$2*('BNVP-LDVs-psgr'!R2/'BNVP-LDVs-psgr'!$B$2)</f>
        <v>675156.60583331052</v>
      </c>
      <c r="S2" s="4">
        <f>$B$2*('BNVP-LDVs-psgr'!S2/'BNVP-LDVs-psgr'!$B$2)</f>
        <v>674238.10496709857</v>
      </c>
      <c r="T2" s="4">
        <f>$B$2*('BNVP-LDVs-psgr'!T2/'BNVP-LDVs-psgr'!$B$2)</f>
        <v>673464.50888640794</v>
      </c>
      <c r="U2" s="4">
        <f>$B$2*('BNVP-LDVs-psgr'!U2/'BNVP-LDVs-psgr'!$B$2)</f>
        <v>672886.35659385193</v>
      </c>
      <c r="V2" s="4">
        <f>$B$2*('BNVP-LDVs-psgr'!V2/'BNVP-LDVs-psgr'!$B$2)</f>
        <v>672397.14757640369</v>
      </c>
      <c r="W2" s="4">
        <f>$B$2*('BNVP-LDVs-psgr'!W2/'BNVP-LDVs-psgr'!$B$2)</f>
        <v>673019.97763322445</v>
      </c>
      <c r="X2" s="4">
        <f>$B$2*('BNVP-LDVs-psgr'!X2/'BNVP-LDVs-psgr'!$B$2)</f>
        <v>673568.59126383124</v>
      </c>
      <c r="Y2" s="4">
        <f>$B$2*('BNVP-LDVs-psgr'!Y2/'BNVP-LDVs-psgr'!$B$2)</f>
        <v>674042.52872285713</v>
      </c>
      <c r="Z2" s="4">
        <f>$B$2*('BNVP-LDVs-psgr'!Z2/'BNVP-LDVs-psgr'!$B$2)</f>
        <v>674470.21982658736</v>
      </c>
      <c r="AA2" s="4">
        <f>$B$2*('BNVP-LDVs-psgr'!AA2/'BNVP-LDVs-psgr'!$B$2)</f>
        <v>674875.60985934676</v>
      </c>
      <c r="AB2" s="4">
        <f>$B$2*('BNVP-LDVs-psgr'!AB2/'BNVP-LDVs-psgr'!$B$2)</f>
        <v>675314.31321107887</v>
      </c>
      <c r="AC2" s="4">
        <f>$B$2*('BNVP-LDVs-psgr'!AC2/'BNVP-LDVs-psgr'!$B$2)</f>
        <v>675710.0680015008</v>
      </c>
      <c r="AD2" s="4">
        <f>$B$2*('BNVP-LDVs-psgr'!AD2/'BNVP-LDVs-psgr'!$B$2)</f>
        <v>676145.72381687316</v>
      </c>
      <c r="AE2" s="4">
        <f>$B$2*('BNVP-LDVs-psgr'!AE2/'BNVP-LDVs-psgr'!$B$2)</f>
        <v>676541.69678891951</v>
      </c>
      <c r="AF2" s="4">
        <f>$B$2*('BNVP-LDVs-psgr'!AF2/'BNVP-LDVs-psgr'!$B$2)</f>
        <v>676795.04854043666</v>
      </c>
      <c r="AG2" s="4"/>
      <c r="AH2" s="4"/>
      <c r="AI2" s="4"/>
      <c r="AJ2" s="4"/>
    </row>
    <row r="3" spans="1:36" x14ac:dyDescent="0.25">
      <c r="A3" t="s">
        <v>1</v>
      </c>
      <c r="B3" s="4">
        <f>B5*('BNVP-LDVs-frgt'!B3/'BNVP-LDVs-frgt'!B5)</f>
        <v>456968.50562751596</v>
      </c>
      <c r="C3" s="4">
        <f>C5*('BNVP-LDVs-frgt'!C3/'BNVP-LDVs-frgt'!C5)</f>
        <v>460311.91316897166</v>
      </c>
      <c r="D3" s="4">
        <f>D5*('BNVP-LDVs-frgt'!C3/'BNVP-LDVs-frgt'!C5)</f>
        <v>460311.91316897166</v>
      </c>
      <c r="E3" s="4">
        <f>E5*('BNVP-LDVs-frgt'!E3/'BNVP-LDVs-frgt'!E5)</f>
        <v>462851.78653151816</v>
      </c>
      <c r="F3" s="4">
        <f>F5*('BNVP-LDVs-frgt'!F3/'BNVP-LDVs-frgt'!F5)</f>
        <v>463889.83844483201</v>
      </c>
      <c r="G3" s="4">
        <f>G5*('BNVP-LDVs-frgt'!G3/'BNVP-LDVs-frgt'!G5)</f>
        <v>466925.22633485519</v>
      </c>
      <c r="H3" s="4">
        <f>H5*('BNVP-LDVs-frgt'!H3/'BNVP-LDVs-frgt'!H5)</f>
        <v>467431.11820958584</v>
      </c>
      <c r="I3" s="4">
        <f>I5*('BNVP-LDVs-frgt'!I3/'BNVP-LDVs-frgt'!I5)</f>
        <v>467971.06441993196</v>
      </c>
      <c r="J3" s="4">
        <f>J5*('BNVP-LDVs-frgt'!J3/'BNVP-LDVs-frgt'!J5)</f>
        <v>468465.6439807135</v>
      </c>
      <c r="K3" s="4">
        <f>K5*('BNVP-LDVs-frgt'!K3/'BNVP-LDVs-frgt'!K5)</f>
        <v>469000.20591305336</v>
      </c>
      <c r="L3" s="4">
        <f>L5*('BNVP-LDVs-frgt'!L3/'BNVP-LDVs-frgt'!L5)</f>
        <v>469561.82605648099</v>
      </c>
      <c r="M3" s="4">
        <f>M5*('BNVP-LDVs-frgt'!M3/'BNVP-LDVs-frgt'!M5)</f>
        <v>470086.19033519266</v>
      </c>
      <c r="N3" s="4">
        <f>N5*('BNVP-LDVs-frgt'!N3/'BNVP-LDVs-frgt'!N5)</f>
        <v>470653.56172271713</v>
      </c>
      <c r="O3" s="4">
        <f>O5*('BNVP-LDVs-frgt'!O3/'BNVP-LDVs-frgt'!O5)</f>
        <v>471249.65852349723</v>
      </c>
      <c r="P3" s="4">
        <f>P5*('BNVP-LDVs-frgt'!P3/'BNVP-LDVs-frgt'!P5)</f>
        <v>471347.51108021231</v>
      </c>
      <c r="Q3" s="4">
        <f>Q5*('BNVP-LDVs-frgt'!Q3/'BNVP-LDVs-frgt'!Q5)</f>
        <v>471268.05015635508</v>
      </c>
      <c r="R3" s="4">
        <f>R5*('BNVP-LDVs-frgt'!R3/'BNVP-LDVs-frgt'!R5)</f>
        <v>471364.67097210238</v>
      </c>
      <c r="S3" s="4">
        <f>S5*('BNVP-LDVs-frgt'!S3/'BNVP-LDVs-frgt'!S5)</f>
        <v>471305.54165613028</v>
      </c>
      <c r="T3" s="4">
        <f>T5*('BNVP-LDVs-frgt'!T3/'BNVP-LDVs-frgt'!T5)</f>
        <v>471278.07295741508</v>
      </c>
      <c r="U3" s="4">
        <f>U5*('BNVP-LDVs-frgt'!U3/'BNVP-LDVs-frgt'!U5)</f>
        <v>471298.94306400657</v>
      </c>
      <c r="V3" s="4">
        <f>V5*('BNVP-LDVs-frgt'!V3/'BNVP-LDVs-frgt'!V5)</f>
        <v>471296.75473327178</v>
      </c>
      <c r="W3" s="4">
        <f>W5*('BNVP-LDVs-frgt'!W3/'BNVP-LDVs-frgt'!W5)</f>
        <v>471339.5084435356</v>
      </c>
      <c r="X3" s="4">
        <f>X5*('BNVP-LDVs-frgt'!X3/'BNVP-LDVs-frgt'!X5)</f>
        <v>471341.82324319909</v>
      </c>
      <c r="Y3" s="4">
        <f>Y5*('BNVP-LDVs-frgt'!Y3/'BNVP-LDVs-frgt'!Y5)</f>
        <v>471394.39297286572</v>
      </c>
      <c r="Z3" s="4">
        <f>Z5*('BNVP-LDVs-frgt'!Z3/'BNVP-LDVs-frgt'!Z5)</f>
        <v>471427.15402129124</v>
      </c>
      <c r="AA3" s="4">
        <f>AA5*('BNVP-LDVs-frgt'!AA3/'BNVP-LDVs-frgt'!AA5)</f>
        <v>471439.55910584592</v>
      </c>
      <c r="AB3" s="4">
        <f>AB5*('BNVP-LDVs-frgt'!AB3/'BNVP-LDVs-frgt'!AB5)</f>
        <v>471450.62272350077</v>
      </c>
      <c r="AC3" s="4">
        <f>AC5*('BNVP-LDVs-frgt'!AC3/'BNVP-LDVs-frgt'!AC5)</f>
        <v>471472.10409808561</v>
      </c>
      <c r="AD3" s="4">
        <f>AD5*('BNVP-LDVs-frgt'!AD3/'BNVP-LDVs-frgt'!AD5)</f>
        <v>471478.98099616496</v>
      </c>
      <c r="AE3" s="4">
        <f>AE5*('BNVP-LDVs-frgt'!AE3/'BNVP-LDVs-frgt'!AE5)</f>
        <v>471492.20853517618</v>
      </c>
      <c r="AF3" s="4">
        <f>AF5*('BNVP-LDVs-frgt'!AF3/'BNVP-LDVs-frgt'!AF5)</f>
        <v>471463.61868802295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480637.41599999997</v>
      </c>
      <c r="C4" s="4">
        <f t="shared" ref="C4:AF4" si="0">C5</f>
        <v>482354.55738727032</v>
      </c>
      <c r="D4" s="4">
        <f t="shared" si="0"/>
        <v>482354.55738727032</v>
      </c>
      <c r="E4" s="4">
        <f t="shared" si="0"/>
        <v>484048.3147467252</v>
      </c>
      <c r="F4" s="4">
        <f t="shared" si="0"/>
        <v>484862.4426968653</v>
      </c>
      <c r="G4" s="4">
        <f t="shared" si="0"/>
        <v>485505.10385259101</v>
      </c>
      <c r="H4" s="4">
        <f t="shared" si="0"/>
        <v>486150.23156163393</v>
      </c>
      <c r="I4" s="4">
        <f t="shared" si="0"/>
        <v>486795.20769477478</v>
      </c>
      <c r="J4" s="4">
        <f t="shared" si="0"/>
        <v>487446.43977878656</v>
      </c>
      <c r="K4" s="4">
        <f t="shared" si="0"/>
        <v>488086.62749138172</v>
      </c>
      <c r="L4" s="4">
        <f t="shared" si="0"/>
        <v>488711.6231646919</v>
      </c>
      <c r="M4" s="4">
        <f t="shared" si="0"/>
        <v>489353.60222885816</v>
      </c>
      <c r="N4" s="4">
        <f t="shared" si="0"/>
        <v>489988.06450623984</v>
      </c>
      <c r="O4" s="4">
        <f t="shared" si="0"/>
        <v>490623.94608525082</v>
      </c>
      <c r="P4" s="4">
        <f t="shared" si="0"/>
        <v>490807.39426574938</v>
      </c>
      <c r="Q4" s="4">
        <f t="shared" si="0"/>
        <v>490914.47575081309</v>
      </c>
      <c r="R4" s="4">
        <f t="shared" si="0"/>
        <v>491011.34653192217</v>
      </c>
      <c r="S4" s="4">
        <f t="shared" si="0"/>
        <v>491098.50267566537</v>
      </c>
      <c r="T4" s="4">
        <f t="shared" si="0"/>
        <v>491176.35068105289</v>
      </c>
      <c r="U4" s="4">
        <f t="shared" si="0"/>
        <v>491256.7272480813</v>
      </c>
      <c r="V4" s="4">
        <f t="shared" si="0"/>
        <v>491330.52404299303</v>
      </c>
      <c r="W4" s="4">
        <f t="shared" si="0"/>
        <v>491401.9645216075</v>
      </c>
      <c r="X4" s="4">
        <f t="shared" si="0"/>
        <v>491471.923690269</v>
      </c>
      <c r="Y4" s="4">
        <f t="shared" si="0"/>
        <v>491539.83658425137</v>
      </c>
      <c r="Z4" s="4">
        <f t="shared" si="0"/>
        <v>491603.86362328735</v>
      </c>
      <c r="AA4" s="4">
        <f t="shared" si="0"/>
        <v>491665.89261634037</v>
      </c>
      <c r="AB4" s="4">
        <f t="shared" si="0"/>
        <v>491729.91276556253</v>
      </c>
      <c r="AC4" s="4">
        <f t="shared" si="0"/>
        <v>491792.41715576313</v>
      </c>
      <c r="AD4" s="4">
        <f t="shared" si="0"/>
        <v>491858.11841953662</v>
      </c>
      <c r="AE4" s="4">
        <f t="shared" si="0"/>
        <v>491919.41020252003</v>
      </c>
      <c r="AF4" s="4">
        <f t="shared" si="0"/>
        <v>491937.96447090741</v>
      </c>
      <c r="AG4" s="4"/>
      <c r="AH4" s="4"/>
      <c r="AI4" s="4"/>
      <c r="AJ4" s="4"/>
    </row>
    <row r="5" spans="1:36" x14ac:dyDescent="0.25">
      <c r="A5" t="s">
        <v>3</v>
      </c>
      <c r="B5" s="12">
        <f>486968*cpi_2013to2012</f>
        <v>480637.41599999997</v>
      </c>
      <c r="C5" s="4">
        <f>$B5*('BNVP-LDVs-frgt'!C$5/'BNVP-LDVs-frgt'!$B$5)</f>
        <v>482354.55738727032</v>
      </c>
      <c r="D5" s="4">
        <f>$B5*('BNVP-LDVs-frgt'!C$5/'BNVP-LDVs-frgt'!$B$5)</f>
        <v>482354.55738727032</v>
      </c>
      <c r="E5" s="4">
        <f>$B5*('BNVP-LDVs-frgt'!E$5/'BNVP-LDVs-frgt'!$B$5)</f>
        <v>484048.3147467252</v>
      </c>
      <c r="F5" s="4">
        <f>$B5*('BNVP-LDVs-frgt'!F$5/'BNVP-LDVs-frgt'!$B$5)</f>
        <v>484862.4426968653</v>
      </c>
      <c r="G5" s="4">
        <f>$B5*('BNVP-LDVs-frgt'!G$5/'BNVP-LDVs-frgt'!$B$5)</f>
        <v>485505.10385259101</v>
      </c>
      <c r="H5" s="4">
        <f>$B5*('BNVP-LDVs-frgt'!H$5/'BNVP-LDVs-frgt'!$B$5)</f>
        <v>486150.23156163393</v>
      </c>
      <c r="I5" s="4">
        <f>$B5*('BNVP-LDVs-frgt'!I$5/'BNVP-LDVs-frgt'!$B$5)</f>
        <v>486795.20769477478</v>
      </c>
      <c r="J5" s="4">
        <f>$B5*('BNVP-LDVs-frgt'!J$5/'BNVP-LDVs-frgt'!$B$5)</f>
        <v>487446.43977878656</v>
      </c>
      <c r="K5" s="4">
        <f>$B5*('BNVP-LDVs-frgt'!K$5/'BNVP-LDVs-frgt'!$B$5)</f>
        <v>488086.62749138172</v>
      </c>
      <c r="L5" s="4">
        <f>$B5*('BNVP-LDVs-frgt'!L$5/'BNVP-LDVs-frgt'!$B$5)</f>
        <v>488711.6231646919</v>
      </c>
      <c r="M5" s="4">
        <f>$B5*('BNVP-LDVs-frgt'!M$5/'BNVP-LDVs-frgt'!$B$5)</f>
        <v>489353.60222885816</v>
      </c>
      <c r="N5" s="4">
        <f>$B5*('BNVP-LDVs-frgt'!N$5/'BNVP-LDVs-frgt'!$B$5)</f>
        <v>489988.06450623984</v>
      </c>
      <c r="O5" s="4">
        <f>$B5*('BNVP-LDVs-frgt'!O$5/'BNVP-LDVs-frgt'!$B$5)</f>
        <v>490623.94608525082</v>
      </c>
      <c r="P5" s="4">
        <f>$B5*('BNVP-LDVs-frgt'!P$5/'BNVP-LDVs-frgt'!$B$5)</f>
        <v>490807.39426574938</v>
      </c>
      <c r="Q5" s="4">
        <f>$B5*('BNVP-LDVs-frgt'!Q$5/'BNVP-LDVs-frgt'!$B$5)</f>
        <v>490914.47575081309</v>
      </c>
      <c r="R5" s="4">
        <f>$B5*('BNVP-LDVs-frgt'!R$5/'BNVP-LDVs-frgt'!$B$5)</f>
        <v>491011.34653192217</v>
      </c>
      <c r="S5" s="4">
        <f>$B5*('BNVP-LDVs-frgt'!S$5/'BNVP-LDVs-frgt'!$B$5)</f>
        <v>491098.50267566537</v>
      </c>
      <c r="T5" s="4">
        <f>$B5*('BNVP-LDVs-frgt'!T$5/'BNVP-LDVs-frgt'!$B$5)</f>
        <v>491176.35068105289</v>
      </c>
      <c r="U5" s="4">
        <f>$B5*('BNVP-LDVs-frgt'!U$5/'BNVP-LDVs-frgt'!$B$5)</f>
        <v>491256.7272480813</v>
      </c>
      <c r="V5" s="4">
        <f>$B5*('BNVP-LDVs-frgt'!V$5/'BNVP-LDVs-frgt'!$B$5)</f>
        <v>491330.52404299303</v>
      </c>
      <c r="W5" s="4">
        <f>$B5*('BNVP-LDVs-frgt'!W$5/'BNVP-LDVs-frgt'!$B$5)</f>
        <v>491401.9645216075</v>
      </c>
      <c r="X5" s="4">
        <f>$B5*('BNVP-LDVs-frgt'!X$5/'BNVP-LDVs-frgt'!$B$5)</f>
        <v>491471.923690269</v>
      </c>
      <c r="Y5" s="4">
        <f>$B5*('BNVP-LDVs-frgt'!Y$5/'BNVP-LDVs-frgt'!$B$5)</f>
        <v>491539.83658425137</v>
      </c>
      <c r="Z5" s="4">
        <f>$B5*('BNVP-LDVs-frgt'!Z$5/'BNVP-LDVs-frgt'!$B$5)</f>
        <v>491603.86362328735</v>
      </c>
      <c r="AA5" s="4">
        <f>$B5*('BNVP-LDVs-frgt'!AA$5/'BNVP-LDVs-frgt'!$B$5)</f>
        <v>491665.89261634037</v>
      </c>
      <c r="AB5" s="4">
        <f>$B5*('BNVP-LDVs-frgt'!AB$5/'BNVP-LDVs-frgt'!$B$5)</f>
        <v>491729.91276556253</v>
      </c>
      <c r="AC5" s="4">
        <f>$B5*('BNVP-LDVs-frgt'!AC$5/'BNVP-LDVs-frgt'!$B$5)</f>
        <v>491792.41715576313</v>
      </c>
      <c r="AD5" s="4">
        <f>$B5*('BNVP-LDVs-frgt'!AD$5/'BNVP-LDVs-frgt'!$B$5)</f>
        <v>491858.11841953662</v>
      </c>
      <c r="AE5" s="4">
        <f>$B5*('BNVP-LDVs-frgt'!AE$5/'BNVP-LDVs-frgt'!$B$5)</f>
        <v>491919.41020252003</v>
      </c>
      <c r="AF5" s="4">
        <f>$B5*('BNVP-LDVs-frgt'!AF$5/'BNVP-LDVs-frgt'!$B$5)</f>
        <v>491937.96447090741</v>
      </c>
      <c r="AG5" s="4"/>
      <c r="AH5" s="4"/>
      <c r="AI5" s="4"/>
      <c r="AJ5" s="4"/>
    </row>
    <row r="6" spans="1:36" x14ac:dyDescent="0.25">
      <c r="A6" t="s">
        <v>4</v>
      </c>
      <c r="B6" s="4">
        <f>B5*('BNVP-LDVs-psgr'!B6/'BNVP-LDVs-psgr'!B5)</f>
        <v>442718.1486957834</v>
      </c>
      <c r="C6" s="4">
        <f>C5*('BNVP-LDVs-psgr'!C6/'BNVP-LDVs-psgr'!C5)</f>
        <v>366567.71569018427</v>
      </c>
      <c r="D6" s="4">
        <f>D5*('BNVP-LDVs-psgr'!C6/'BNVP-LDVs-psgr'!C5)</f>
        <v>366567.71569018427</v>
      </c>
      <c r="E6" s="4">
        <f>E5*('BNVP-LDVs-psgr'!E6/'BNVP-LDVs-psgr'!E5)</f>
        <v>362002.96398219228</v>
      </c>
      <c r="F6" s="4">
        <f>F5*('BNVP-LDVs-psgr'!F6/'BNVP-LDVs-psgr'!F5)</f>
        <v>361616.65244958655</v>
      </c>
      <c r="G6" s="4">
        <f>G5*('BNVP-LDVs-psgr'!G6/'BNVP-LDVs-psgr'!G5)</f>
        <v>363392.74628593615</v>
      </c>
      <c r="H6" s="4">
        <f>H5*('BNVP-LDVs-psgr'!H6/'BNVP-LDVs-psgr'!H5)</f>
        <v>365600.66219898604</v>
      </c>
      <c r="I6" s="4">
        <f>I5*('BNVP-LDVs-psgr'!I6/'BNVP-LDVs-psgr'!I5)</f>
        <v>367708.67084124178</v>
      </c>
      <c r="J6" s="4">
        <f>J5*('BNVP-LDVs-psgr'!J6/'BNVP-LDVs-psgr'!J5)</f>
        <v>368748.27546024584</v>
      </c>
      <c r="K6" s="4">
        <f>K5*('BNVP-LDVs-psgr'!K6/'BNVP-LDVs-psgr'!K5)</f>
        <v>369992.09778569243</v>
      </c>
      <c r="L6" s="4">
        <f>L5*('BNVP-LDVs-psgr'!L6/'BNVP-LDVs-psgr'!L5)</f>
        <v>372046.65293285006</v>
      </c>
      <c r="M6" s="4">
        <f>M5*('BNVP-LDVs-psgr'!M6/'BNVP-LDVs-psgr'!M5)</f>
        <v>371522.45008478966</v>
      </c>
      <c r="N6" s="4">
        <f>N5*('BNVP-LDVs-psgr'!N6/'BNVP-LDVs-psgr'!N5)</f>
        <v>373285.15098514286</v>
      </c>
      <c r="O6" s="4">
        <f>O5*('BNVP-LDVs-psgr'!O6/'BNVP-LDVs-psgr'!O5)</f>
        <v>374253.23572657112</v>
      </c>
      <c r="P6" s="4">
        <f>P5*('BNVP-LDVs-psgr'!P6/'BNVP-LDVs-psgr'!P5)</f>
        <v>375823.75690708956</v>
      </c>
      <c r="Q6" s="4">
        <f>Q5*('BNVP-LDVs-psgr'!Q6/'BNVP-LDVs-psgr'!Q5)</f>
        <v>375830.13791852171</v>
      </c>
      <c r="R6" s="4">
        <f>R5*('BNVP-LDVs-psgr'!R6/'BNVP-LDVs-psgr'!R5)</f>
        <v>377198.16173003305</v>
      </c>
      <c r="S6" s="4">
        <f>S5*('BNVP-LDVs-psgr'!S6/'BNVP-LDVs-psgr'!S5)</f>
        <v>378154.24119261245</v>
      </c>
      <c r="T6" s="4">
        <f>T5*('BNVP-LDVs-psgr'!T6/'BNVP-LDVs-psgr'!T5)</f>
        <v>378849.27245453291</v>
      </c>
      <c r="U6" s="4">
        <f>U5*('BNVP-LDVs-psgr'!U6/'BNVP-LDVs-psgr'!U5)</f>
        <v>379315.1097416954</v>
      </c>
      <c r="V6" s="4">
        <f>V5*('BNVP-LDVs-psgr'!V6/'BNVP-LDVs-psgr'!V5)</f>
        <v>380104.23631600675</v>
      </c>
      <c r="W6" s="4">
        <f>W5*('BNVP-LDVs-psgr'!W6/'BNVP-LDVs-psgr'!W5)</f>
        <v>380833.59334956465</v>
      </c>
      <c r="X6" s="4">
        <f>X5*('BNVP-LDVs-psgr'!X6/'BNVP-LDVs-psgr'!X5)</f>
        <v>381393.26449521456</v>
      </c>
      <c r="Y6" s="4">
        <f>Y5*('BNVP-LDVs-psgr'!Y6/'BNVP-LDVs-psgr'!Y5)</f>
        <v>382252.81373383774</v>
      </c>
      <c r="Z6" s="4">
        <f>Z5*('BNVP-LDVs-psgr'!Z6/'BNVP-LDVs-psgr'!Z5)</f>
        <v>382977.08499780035</v>
      </c>
      <c r="AA6" s="4">
        <f>AA5*('BNVP-LDVs-psgr'!AA6/'BNVP-LDVs-psgr'!AA5)</f>
        <v>383838.13737525692</v>
      </c>
      <c r="AB6" s="4">
        <f>AB5*('BNVP-LDVs-psgr'!AB6/'BNVP-LDVs-psgr'!AB5)</f>
        <v>384151.3212197501</v>
      </c>
      <c r="AC6" s="4">
        <f>AC5*('BNVP-LDVs-psgr'!AC6/'BNVP-LDVs-psgr'!AC5)</f>
        <v>384876.77429221396</v>
      </c>
      <c r="AD6" s="4">
        <f>AD5*('BNVP-LDVs-psgr'!AD6/'BNVP-LDVs-psgr'!AD5)</f>
        <v>385407.3769310299</v>
      </c>
      <c r="AE6" s="4">
        <f>AE5*('BNVP-LDVs-psgr'!AE6/'BNVP-LDVs-psgr'!AE5)</f>
        <v>386326.64171172545</v>
      </c>
      <c r="AF6" s="4">
        <f>AF5*('BNVP-LDVs-psgr'!AF6/'BNVP-LDVs-psgr'!AF5)</f>
        <v>386797.11132319371</v>
      </c>
      <c r="AG6" s="4"/>
      <c r="AH6" s="4"/>
      <c r="AI6" s="4"/>
      <c r="AJ6" s="4"/>
    </row>
    <row r="7" spans="1:36" s="5" customFormat="1" x14ac:dyDescent="0.25">
      <c r="A7" s="5" t="s">
        <v>700</v>
      </c>
      <c r="B7" s="24">
        <f>B$5*('BNVP-LDVs-psgr'!B7/'BNVP-LDVs-psgr'!B$4)</f>
        <v>634735.6558129089</v>
      </c>
      <c r="C7" s="24">
        <f>C$5*('BNVP-LDVs-psgr'!C7/'BNVP-LDVs-psgr'!C$4)</f>
        <v>640340.94132401503</v>
      </c>
      <c r="D7" s="24">
        <f>D$5*('BNVP-LDVs-psgr'!D7/'BNVP-LDVs-psgr'!D$4)</f>
        <v>639040.00291851768</v>
      </c>
      <c r="E7" s="24">
        <f>E$5*('BNVP-LDVs-psgr'!E7/'BNVP-LDVs-psgr'!E$4)</f>
        <v>640310.48420120066</v>
      </c>
      <c r="F7" s="24">
        <f>F$5*('BNVP-LDVs-psgr'!F7/'BNVP-LDVs-psgr'!F$4)</f>
        <v>640982.24415251834</v>
      </c>
      <c r="G7" s="24">
        <f>G$5*('BNVP-LDVs-psgr'!G7/'BNVP-LDVs-psgr'!G$4)</f>
        <v>640163.46903524606</v>
      </c>
      <c r="H7" s="24">
        <f>H$5*('BNVP-LDVs-psgr'!H7/'BNVP-LDVs-psgr'!H$4)</f>
        <v>639489.31104997639</v>
      </c>
      <c r="I7" s="24">
        <f>I$5*('BNVP-LDVs-psgr'!I7/'BNVP-LDVs-psgr'!I$4)</f>
        <v>640187.69645701395</v>
      </c>
      <c r="J7" s="24">
        <f>J$5*('BNVP-LDVs-psgr'!J7/'BNVP-LDVs-psgr'!J$4)</f>
        <v>640467.12004166527</v>
      </c>
      <c r="K7" s="24">
        <f>K$5*('BNVP-LDVs-psgr'!K7/'BNVP-LDVs-psgr'!K$4)</f>
        <v>640917.39360766194</v>
      </c>
      <c r="L7" s="24">
        <f>L$5*('BNVP-LDVs-psgr'!L7/'BNVP-LDVs-psgr'!L$4)</f>
        <v>641518.70306385006</v>
      </c>
      <c r="M7" s="24">
        <f>M$5*('BNVP-LDVs-psgr'!M7/'BNVP-LDVs-psgr'!M$4)</f>
        <v>641520.71666375385</v>
      </c>
      <c r="N7" s="24">
        <f>N$5*('BNVP-LDVs-psgr'!N7/'BNVP-LDVs-psgr'!N$4)</f>
        <v>642030.23168185342</v>
      </c>
      <c r="O7" s="24">
        <f>O$5*('BNVP-LDVs-psgr'!O7/'BNVP-LDVs-psgr'!O$4)</f>
        <v>642376.09327777731</v>
      </c>
      <c r="P7" s="24">
        <f>P$5*('BNVP-LDVs-psgr'!P7/'BNVP-LDVs-psgr'!P$4)</f>
        <v>642395.1304156424</v>
      </c>
      <c r="Q7" s="24">
        <f>Q$5*('BNVP-LDVs-psgr'!Q7/'BNVP-LDVs-psgr'!Q$4)</f>
        <v>641970.26849320717</v>
      </c>
      <c r="R7" s="24">
        <f>R$5*('BNVP-LDVs-psgr'!R7/'BNVP-LDVs-psgr'!R$4)</f>
        <v>641891.39001290011</v>
      </c>
      <c r="S7" s="24">
        <f>S$5*('BNVP-LDVs-psgr'!S7/'BNVP-LDVs-psgr'!S$4)</f>
        <v>641800.34925721516</v>
      </c>
      <c r="T7" s="24">
        <f>T$5*('BNVP-LDVs-psgr'!T7/'BNVP-LDVs-psgr'!T$4)</f>
        <v>641680.56318802712</v>
      </c>
      <c r="U7" s="24">
        <f>U$5*('BNVP-LDVs-psgr'!U7/'BNVP-LDVs-psgr'!U$4)</f>
        <v>641448.78699353058</v>
      </c>
      <c r="V7" s="24">
        <f>V$5*('BNVP-LDVs-psgr'!V7/'BNVP-LDVs-psgr'!V$4)</f>
        <v>641370.25830033247</v>
      </c>
      <c r="W7" s="24">
        <f>W$5*('BNVP-LDVs-psgr'!W7/'BNVP-LDVs-psgr'!W$4)</f>
        <v>641231.64574909804</v>
      </c>
      <c r="X7" s="24">
        <f>X$5*('BNVP-LDVs-psgr'!X7/'BNVP-LDVs-psgr'!X$4)</f>
        <v>641076.79124056967</v>
      </c>
      <c r="Y7" s="24">
        <f>Y$5*('BNVP-LDVs-psgr'!Y7/'BNVP-LDVs-psgr'!Y$4)</f>
        <v>640983.40574695205</v>
      </c>
      <c r="Z7" s="24">
        <f>Z$5*('BNVP-LDVs-psgr'!Z7/'BNVP-LDVs-psgr'!Z$4)</f>
        <v>640893.93568541924</v>
      </c>
      <c r="AA7" s="24">
        <f>AA$5*('BNVP-LDVs-psgr'!AA7/'BNVP-LDVs-psgr'!AA$4)</f>
        <v>640816.30853100878</v>
      </c>
      <c r="AB7" s="24">
        <f>AB$5*('BNVP-LDVs-psgr'!AB7/'BNVP-LDVs-psgr'!AB$4)</f>
        <v>640640.31562245195</v>
      </c>
      <c r="AC7" s="24">
        <f>AC$5*('BNVP-LDVs-psgr'!AC7/'BNVP-LDVs-psgr'!AC$4)</f>
        <v>640559.34404157766</v>
      </c>
      <c r="AD7" s="24">
        <f>AD$5*('BNVP-LDVs-psgr'!AD7/'BNVP-LDVs-psgr'!AD$4)</f>
        <v>640422.9498010478</v>
      </c>
      <c r="AE7" s="24">
        <f>AE$5*('BNVP-LDVs-psgr'!AE7/'BNVP-LDVs-psgr'!AE$4)</f>
        <v>640402.02567088767</v>
      </c>
      <c r="AF7" s="24">
        <f>AF$5*('BNVP-LDVs-psgr'!AF7/'BNVP-LDVs-psgr'!AF$4)</f>
        <v>640326.13293120917</v>
      </c>
      <c r="AG7" s="24"/>
      <c r="AH7" s="24"/>
      <c r="AI7" s="24"/>
      <c r="AJ7" s="24"/>
    </row>
    <row r="8" spans="1:36" s="5" customFormat="1" x14ac:dyDescent="0.25">
      <c r="A8" s="5" t="s">
        <v>701</v>
      </c>
      <c r="B8" s="24">
        <f>B$5*('BNVP-LDVs-psgr'!B8/'BNVP-LDVs-psgr'!B$4)</f>
        <v>1145313.2020586219</v>
      </c>
      <c r="C8" s="24">
        <f>C$5*('BNVP-LDVs-psgr'!C8/'BNVP-LDVs-psgr'!C$4)</f>
        <v>1125362.6929880721</v>
      </c>
      <c r="D8" s="24">
        <f>D$5*('BNVP-LDVs-psgr'!D8/'BNVP-LDVs-psgr'!D$4)</f>
        <v>1099330.4218640318</v>
      </c>
      <c r="E8" s="24">
        <f>E$5*('BNVP-LDVs-psgr'!E8/'BNVP-LDVs-psgr'!E$4)</f>
        <v>1078087.2609097646</v>
      </c>
      <c r="F8" s="24">
        <f>F$5*('BNVP-LDVs-psgr'!F8/'BNVP-LDVs-psgr'!F$4)</f>
        <v>1052531.1797913073</v>
      </c>
      <c r="G8" s="24">
        <f>G$5*('BNVP-LDVs-psgr'!G8/'BNVP-LDVs-psgr'!G$4)</f>
        <v>1025370.9769574923</v>
      </c>
      <c r="H8" s="24">
        <f>H$5*('BNVP-LDVs-psgr'!H8/'BNVP-LDVs-psgr'!H$4)</f>
        <v>1000239.1906346407</v>
      </c>
      <c r="I8" s="24">
        <f>I$5*('BNVP-LDVs-psgr'!I8/'BNVP-LDVs-psgr'!I$4)</f>
        <v>982324.38203538815</v>
      </c>
      <c r="J8" s="24">
        <f>J$5*('BNVP-LDVs-psgr'!J8/'BNVP-LDVs-psgr'!J$4)</f>
        <v>964865.94101174944</v>
      </c>
      <c r="K8" s="24">
        <f>K$5*('BNVP-LDVs-psgr'!K8/'BNVP-LDVs-psgr'!K$4)</f>
        <v>948390.79827691033</v>
      </c>
      <c r="L8" s="24">
        <f>L$5*('BNVP-LDVs-psgr'!L8/'BNVP-LDVs-psgr'!L$4)</f>
        <v>933255.56733295158</v>
      </c>
      <c r="M8" s="24">
        <f>M$5*('BNVP-LDVs-psgr'!M8/'BNVP-LDVs-psgr'!M$4)</f>
        <v>917458.32335933531</v>
      </c>
      <c r="N8" s="24">
        <f>N$5*('BNVP-LDVs-psgr'!N8/'BNVP-LDVs-psgr'!N$4)</f>
        <v>903403.568908897</v>
      </c>
      <c r="O8" s="24">
        <f>O$5*('BNVP-LDVs-psgr'!O8/'BNVP-LDVs-psgr'!O$4)</f>
        <v>889679.04436453769</v>
      </c>
      <c r="P8" s="24">
        <f>P$5*('BNVP-LDVs-psgr'!P8/'BNVP-LDVs-psgr'!P$4)</f>
        <v>876320.801388102</v>
      </c>
      <c r="Q8" s="24">
        <f>Q$5*('BNVP-LDVs-psgr'!Q8/'BNVP-LDVs-psgr'!Q$4)</f>
        <v>862682.46757225343</v>
      </c>
      <c r="R8" s="24">
        <f>R$5*('BNVP-LDVs-psgr'!R8/'BNVP-LDVs-psgr'!R$4)</f>
        <v>850311.83126847073</v>
      </c>
      <c r="S8" s="24">
        <f>S$5*('BNVP-LDVs-psgr'!S8/'BNVP-LDVs-psgr'!S$4)</f>
        <v>838517.5881463855</v>
      </c>
      <c r="T8" s="24">
        <f>T$5*('BNVP-LDVs-psgr'!T8/'BNVP-LDVs-psgr'!T$4)</f>
        <v>827220.73891075293</v>
      </c>
      <c r="U8" s="24">
        <f>U$5*('BNVP-LDVs-psgr'!U8/'BNVP-LDVs-psgr'!U$4)</f>
        <v>816227.74193796946</v>
      </c>
      <c r="V8" s="24">
        <f>V$5*('BNVP-LDVs-psgr'!V8/'BNVP-LDVs-psgr'!V$4)</f>
        <v>806026.52377199859</v>
      </c>
      <c r="W8" s="24">
        <f>W$5*('BNVP-LDVs-psgr'!W8/'BNVP-LDVs-psgr'!W$4)</f>
        <v>796215.17713685753</v>
      </c>
      <c r="X8" s="24">
        <f>X$5*('BNVP-LDVs-psgr'!X8/'BNVP-LDVs-psgr'!X$4)</f>
        <v>786789.91424689791</v>
      </c>
      <c r="Y8" s="24">
        <f>Y$5*('BNVP-LDVs-psgr'!Y8/'BNVP-LDVs-psgr'!Y$4)</f>
        <v>777928.9486635885</v>
      </c>
      <c r="Z8" s="24">
        <f>Z$5*('BNVP-LDVs-psgr'!Z8/'BNVP-LDVs-psgr'!Z$4)</f>
        <v>769476.62821868993</v>
      </c>
      <c r="AA8" s="24">
        <f>AA$5*('BNVP-LDVs-psgr'!AA8/'BNVP-LDVs-psgr'!AA$4)</f>
        <v>761438.92309508752</v>
      </c>
      <c r="AB8" s="24">
        <f>AB$5*('BNVP-LDVs-psgr'!AB8/'BNVP-LDVs-psgr'!AB$4)</f>
        <v>753556.4472287281</v>
      </c>
      <c r="AC8" s="24">
        <f>AC$5*('BNVP-LDVs-psgr'!AC8/'BNVP-LDVs-psgr'!AC$4)</f>
        <v>746207.80762392783</v>
      </c>
      <c r="AD8" s="24">
        <f>AD$5*('BNVP-LDVs-psgr'!AD8/'BNVP-LDVs-psgr'!AD$4)</f>
        <v>739064.77098227479</v>
      </c>
      <c r="AE8" s="24">
        <f>AE$5*('BNVP-LDVs-psgr'!AE8/'BNVP-LDVs-psgr'!AE$4)</f>
        <v>732462.3180627668</v>
      </c>
      <c r="AF8" s="24">
        <f>AF$5*('BNVP-LDVs-psgr'!AF8/'BNVP-LDVs-psgr'!AF$4)</f>
        <v>726085.80218762415</v>
      </c>
      <c r="AG8" s="24"/>
      <c r="AH8" s="24"/>
      <c r="AI8" s="24"/>
      <c r="AJ8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3"/>
  <sheetViews>
    <sheetView topLeftCell="O1" workbookViewId="0">
      <selection activeCell="AG1" sqref="AG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'Start Year EV Prices'!B4*About!A113</f>
        <v>187755.42224934188</v>
      </c>
      <c r="C2" s="4">
        <f>$B$2*C12/$B$12</f>
        <v>156304.16224767113</v>
      </c>
      <c r="D2" s="4">
        <f t="shared" ref="D2:AF2" si="0">$B$2*D12/$B$12</f>
        <v>156304.16224767113</v>
      </c>
      <c r="E2" s="4">
        <f t="shared" si="0"/>
        <v>157681.11694924664</v>
      </c>
      <c r="F2" s="4">
        <f t="shared" si="0"/>
        <v>156006.92072947579</v>
      </c>
      <c r="G2" s="4">
        <f t="shared" si="0"/>
        <v>153763.33439645101</v>
      </c>
      <c r="H2" s="4">
        <f t="shared" si="0"/>
        <v>153534.96102828873</v>
      </c>
      <c r="I2" s="4">
        <f t="shared" si="0"/>
        <v>152079.17714789219</v>
      </c>
      <c r="J2" s="4">
        <f t="shared" si="0"/>
        <v>151062.61180395022</v>
      </c>
      <c r="K2" s="4">
        <f t="shared" si="0"/>
        <v>149978.5152973012</v>
      </c>
      <c r="L2" s="4">
        <f t="shared" si="0"/>
        <v>149208.20623691671</v>
      </c>
      <c r="M2" s="4">
        <f t="shared" si="0"/>
        <v>148754.92667043972</v>
      </c>
      <c r="N2" s="4">
        <f t="shared" si="0"/>
        <v>147719.42090506945</v>
      </c>
      <c r="O2" s="4">
        <f t="shared" si="0"/>
        <v>147125.95391491949</v>
      </c>
      <c r="P2" s="4">
        <f t="shared" si="0"/>
        <v>146681.11503219479</v>
      </c>
      <c r="Q2" s="4">
        <f t="shared" si="0"/>
        <v>146116.30829046341</v>
      </c>
      <c r="R2" s="4">
        <f t="shared" si="0"/>
        <v>145455.41321138293</v>
      </c>
      <c r="S2" s="4">
        <f t="shared" si="0"/>
        <v>144924.94361736815</v>
      </c>
      <c r="T2" s="4">
        <f t="shared" si="0"/>
        <v>144297.71489703321</v>
      </c>
      <c r="U2" s="4">
        <f t="shared" si="0"/>
        <v>143961.8425061967</v>
      </c>
      <c r="V2" s="4">
        <f t="shared" si="0"/>
        <v>143589.11554999105</v>
      </c>
      <c r="W2" s="4">
        <f t="shared" si="0"/>
        <v>143141.16704483336</v>
      </c>
      <c r="X2" s="4">
        <f t="shared" si="0"/>
        <v>143130.73744366656</v>
      </c>
      <c r="Y2" s="4">
        <f t="shared" si="0"/>
        <v>143182.41898906481</v>
      </c>
      <c r="Z2" s="4">
        <f t="shared" si="0"/>
        <v>143059.96410523687</v>
      </c>
      <c r="AA2" s="4">
        <f t="shared" si="0"/>
        <v>143033.15638175348</v>
      </c>
      <c r="AB2" s="4">
        <f t="shared" si="0"/>
        <v>143056.262577791</v>
      </c>
      <c r="AC2" s="4">
        <f t="shared" si="0"/>
        <v>142955.60785889241</v>
      </c>
      <c r="AD2" s="4">
        <f t="shared" si="0"/>
        <v>143190.08957133608</v>
      </c>
      <c r="AE2" s="4">
        <f t="shared" si="0"/>
        <v>143178.32737045424</v>
      </c>
      <c r="AF2" s="4">
        <f t="shared" si="0"/>
        <v>143212.63239542203</v>
      </c>
      <c r="AG2" s="4"/>
      <c r="AH2" s="4"/>
      <c r="AI2" s="4"/>
      <c r="AJ2" s="4"/>
    </row>
    <row r="3" spans="1:36" x14ac:dyDescent="0.25">
      <c r="A3" t="s">
        <v>1</v>
      </c>
      <c r="B3" s="4">
        <f>B5*('BNVP-LDVs-frgt'!B3/'BNVP-LDVs-frgt'!B5)</f>
        <v>118844.39559203917</v>
      </c>
      <c r="C3" s="4">
        <f>C5*('BNVP-LDVs-frgt'!C3/'BNVP-LDVs-frgt'!C5)</f>
        <v>119713.91995441624</v>
      </c>
      <c r="D3" s="4">
        <f>D5*('BNVP-LDVs-frgt'!C3/'BNVP-LDVs-frgt'!C5)</f>
        <v>119713.91995441624</v>
      </c>
      <c r="E3" s="4">
        <f>E5*('BNVP-LDVs-frgt'!E3/'BNVP-LDVs-frgt'!E5)</f>
        <v>120374.4681342906</v>
      </c>
      <c r="F3" s="4">
        <f>F5*('BNVP-LDVs-frgt'!F3/'BNVP-LDVs-frgt'!F5)</f>
        <v>120644.43565002023</v>
      </c>
      <c r="G3" s="4">
        <f>G5*('BNVP-LDVs-frgt'!G3/'BNVP-LDVs-frgt'!G5)</f>
        <v>121433.85293969061</v>
      </c>
      <c r="H3" s="4">
        <f>H5*('BNVP-LDVs-frgt'!H3/'BNVP-LDVs-frgt'!H5)</f>
        <v>121565.42089972919</v>
      </c>
      <c r="I3" s="4">
        <f>I5*('BNVP-LDVs-frgt'!I3/'BNVP-LDVs-frgt'!I5)</f>
        <v>121705.84541527141</v>
      </c>
      <c r="J3" s="4">
        <f>J5*('BNVP-LDVs-frgt'!J3/'BNVP-LDVs-frgt'!J5)</f>
        <v>121834.47136705891</v>
      </c>
      <c r="K3" s="4">
        <f>K5*('BNVP-LDVs-frgt'!K3/'BNVP-LDVs-frgt'!K5)</f>
        <v>121973.49558639371</v>
      </c>
      <c r="L3" s="4">
        <f>L5*('BNVP-LDVs-frgt'!L3/'BNVP-LDVs-frgt'!L5)</f>
        <v>122119.55686999642</v>
      </c>
      <c r="M3" s="4">
        <f>M5*('BNVP-LDVs-frgt'!M3/'BNVP-LDVs-frgt'!M5)</f>
        <v>122255.92897224441</v>
      </c>
      <c r="N3" s="4">
        <f>N5*('BNVP-LDVs-frgt'!N3/'BNVP-LDVs-frgt'!N5)</f>
        <v>122403.48598940462</v>
      </c>
      <c r="O3" s="4">
        <f>O5*('BNVP-LDVs-frgt'!O3/'BNVP-LDVs-frgt'!O5)</f>
        <v>122558.51366227625</v>
      </c>
      <c r="P3" s="4">
        <f>P5*('BNVP-LDVs-frgt'!P3/'BNVP-LDVs-frgt'!P5)</f>
        <v>122583.9623043965</v>
      </c>
      <c r="Q3" s="4">
        <f>Q5*('BNVP-LDVs-frgt'!Q3/'BNVP-LDVs-frgt'!Q5)</f>
        <v>122563.29679823427</v>
      </c>
      <c r="R3" s="4">
        <f>R5*('BNVP-LDVs-frgt'!R3/'BNVP-LDVs-frgt'!R5)</f>
        <v>122588.42509987362</v>
      </c>
      <c r="S3" s="4">
        <f>S5*('BNVP-LDVs-frgt'!S3/'BNVP-LDVs-frgt'!S5)</f>
        <v>122573.04726150635</v>
      </c>
      <c r="T3" s="4">
        <f>T5*('BNVP-LDVs-frgt'!T3/'BNVP-LDVs-frgt'!T5)</f>
        <v>122565.90344118547</v>
      </c>
      <c r="U3" s="4">
        <f>U5*('BNVP-LDVs-frgt'!U3/'BNVP-LDVs-frgt'!U5)</f>
        <v>122571.33115704171</v>
      </c>
      <c r="V3" s="4">
        <f>V5*('BNVP-LDVs-frgt'!V3/'BNVP-LDVs-frgt'!V5)</f>
        <v>122570.76203501179</v>
      </c>
      <c r="W3" s="4">
        <f>W5*('BNVP-LDVs-frgt'!W3/'BNVP-LDVs-frgt'!W5)</f>
        <v>122581.88104823272</v>
      </c>
      <c r="X3" s="4">
        <f>X5*('BNVP-LDVs-frgt'!X3/'BNVP-LDVs-frgt'!X5)</f>
        <v>122582.48306120199</v>
      </c>
      <c r="Y3" s="4">
        <f>Y5*('BNVP-LDVs-frgt'!Y3/'BNVP-LDVs-frgt'!Y5)</f>
        <v>122596.15493939868</v>
      </c>
      <c r="Z3" s="4">
        <f>Z5*('BNVP-LDVs-frgt'!Z3/'BNVP-LDVs-frgt'!Z5)</f>
        <v>122604.67514801511</v>
      </c>
      <c r="AA3" s="4">
        <f>AA5*('BNVP-LDVs-frgt'!AA3/'BNVP-LDVs-frgt'!AA5)</f>
        <v>122607.90135454363</v>
      </c>
      <c r="AB3" s="4">
        <f>AB5*('BNVP-LDVs-frgt'!AB3/'BNVP-LDVs-frgt'!AB5)</f>
        <v>122610.77868402489</v>
      </c>
      <c r="AC3" s="4">
        <f>AC5*('BNVP-LDVs-frgt'!AC3/'BNVP-LDVs-frgt'!AC5)</f>
        <v>122616.36537314586</v>
      </c>
      <c r="AD3" s="4">
        <f>AD5*('BNVP-LDVs-frgt'!AD3/'BNVP-LDVs-frgt'!AD5)</f>
        <v>122618.15385700353</v>
      </c>
      <c r="AE3" s="4">
        <f>AE5*('BNVP-LDVs-frgt'!AE3/'BNVP-LDVs-frgt'!AE5)</f>
        <v>122621.59396033584</v>
      </c>
      <c r="AF3" s="4">
        <f>AF5*('BNVP-LDVs-frgt'!AF3/'BNVP-LDVs-frgt'!AF5)</f>
        <v>122614.1585614776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125000</v>
      </c>
      <c r="C4" s="4">
        <f t="shared" ref="C4:AF4" si="1">C5</f>
        <v>125446.5792014178</v>
      </c>
      <c r="D4" s="4">
        <f t="shared" si="1"/>
        <v>125446.5792014178</v>
      </c>
      <c r="E4" s="4">
        <f t="shared" si="1"/>
        <v>125887.07688820599</v>
      </c>
      <c r="F4" s="4">
        <f t="shared" si="1"/>
        <v>126098.80820661737</v>
      </c>
      <c r="G4" s="4">
        <f t="shared" si="1"/>
        <v>126265.94593204513</v>
      </c>
      <c r="H4" s="4">
        <f t="shared" si="1"/>
        <v>126433.72513721288</v>
      </c>
      <c r="I4" s="4">
        <f t="shared" si="1"/>
        <v>126601.46492183799</v>
      </c>
      <c r="J4" s="4">
        <f t="shared" si="1"/>
        <v>126770.83169976996</v>
      </c>
      <c r="K4" s="4">
        <f t="shared" si="1"/>
        <v>126937.32615361497</v>
      </c>
      <c r="L4" s="4">
        <f t="shared" si="1"/>
        <v>127099.86959397787</v>
      </c>
      <c r="M4" s="4">
        <f t="shared" si="1"/>
        <v>127266.82992696365</v>
      </c>
      <c r="N4" s="4">
        <f t="shared" si="1"/>
        <v>127431.83535940111</v>
      </c>
      <c r="O4" s="4">
        <f t="shared" si="1"/>
        <v>127597.20991146547</v>
      </c>
      <c r="P4" s="4">
        <f t="shared" si="1"/>
        <v>127644.91951916344</v>
      </c>
      <c r="Q4" s="4">
        <f t="shared" si="1"/>
        <v>127672.76834072286</v>
      </c>
      <c r="R4" s="4">
        <f t="shared" si="1"/>
        <v>127697.96165118006</v>
      </c>
      <c r="S4" s="4">
        <f t="shared" si="1"/>
        <v>127720.62846322013</v>
      </c>
      <c r="T4" s="4">
        <f t="shared" si="1"/>
        <v>127740.87449557114</v>
      </c>
      <c r="U4" s="4">
        <f t="shared" si="1"/>
        <v>127761.7781342478</v>
      </c>
      <c r="V4" s="4">
        <f t="shared" si="1"/>
        <v>127780.97056300363</v>
      </c>
      <c r="W4" s="4">
        <f t="shared" si="1"/>
        <v>127799.5501815051</v>
      </c>
      <c r="X4" s="4">
        <f t="shared" si="1"/>
        <v>127817.74455379402</v>
      </c>
      <c r="Y4" s="4">
        <f t="shared" si="1"/>
        <v>127835.4067487568</v>
      </c>
      <c r="Z4" s="4">
        <f t="shared" si="1"/>
        <v>127852.0583443527</v>
      </c>
      <c r="AA4" s="4">
        <f t="shared" si="1"/>
        <v>127868.19030552244</v>
      </c>
      <c r="AB4" s="4">
        <f t="shared" si="1"/>
        <v>127884.84010927548</v>
      </c>
      <c r="AC4" s="4">
        <f t="shared" si="1"/>
        <v>127901.09570760175</v>
      </c>
      <c r="AD4" s="4">
        <f t="shared" si="1"/>
        <v>127918.18272100996</v>
      </c>
      <c r="AE4" s="4">
        <f t="shared" si="1"/>
        <v>127934.12295499485</v>
      </c>
      <c r="AF4" s="4">
        <f t="shared" si="1"/>
        <v>127938.94838778724</v>
      </c>
      <c r="AG4" s="4"/>
      <c r="AH4" s="4"/>
      <c r="AI4" s="4"/>
      <c r="AJ4" s="4"/>
    </row>
    <row r="5" spans="1:36" x14ac:dyDescent="0.25">
      <c r="A5" t="s">
        <v>3</v>
      </c>
      <c r="B5" s="12">
        <v>125000</v>
      </c>
      <c r="C5">
        <f>$B5*('BNVP-LDVs-frgt'!C$5/'BNVP-LDVs-frgt'!$B$5)</f>
        <v>125446.5792014178</v>
      </c>
      <c r="D5">
        <f>$B5*('BNVP-LDVs-frgt'!C$5/'BNVP-LDVs-frgt'!$B$5)</f>
        <v>125446.5792014178</v>
      </c>
      <c r="E5">
        <f>$B5*('BNVP-LDVs-frgt'!E$5/'BNVP-LDVs-frgt'!$B$5)</f>
        <v>125887.07688820599</v>
      </c>
      <c r="F5">
        <f>$B5*('BNVP-LDVs-frgt'!F$5/'BNVP-LDVs-frgt'!$B$5)</f>
        <v>126098.80820661737</v>
      </c>
      <c r="G5">
        <f>$B5*('BNVP-LDVs-frgt'!G$5/'BNVP-LDVs-frgt'!$B$5)</f>
        <v>126265.94593204513</v>
      </c>
      <c r="H5">
        <f>$B5*('BNVP-LDVs-frgt'!H$5/'BNVP-LDVs-frgt'!$B$5)</f>
        <v>126433.72513721288</v>
      </c>
      <c r="I5">
        <f>$B5*('BNVP-LDVs-frgt'!I$5/'BNVP-LDVs-frgt'!$B$5)</f>
        <v>126601.46492183799</v>
      </c>
      <c r="J5">
        <f>$B5*('BNVP-LDVs-frgt'!J$5/'BNVP-LDVs-frgt'!$B$5)</f>
        <v>126770.83169976996</v>
      </c>
      <c r="K5">
        <f>$B5*('BNVP-LDVs-frgt'!K$5/'BNVP-LDVs-frgt'!$B$5)</f>
        <v>126937.32615361497</v>
      </c>
      <c r="L5">
        <f>$B5*('BNVP-LDVs-frgt'!L$5/'BNVP-LDVs-frgt'!$B$5)</f>
        <v>127099.86959397787</v>
      </c>
      <c r="M5">
        <f>$B5*('BNVP-LDVs-frgt'!M$5/'BNVP-LDVs-frgt'!$B$5)</f>
        <v>127266.82992696365</v>
      </c>
      <c r="N5">
        <f>$B5*('BNVP-LDVs-frgt'!N$5/'BNVP-LDVs-frgt'!$B$5)</f>
        <v>127431.83535940111</v>
      </c>
      <c r="O5">
        <f>$B5*('BNVP-LDVs-frgt'!O$5/'BNVP-LDVs-frgt'!$B$5)</f>
        <v>127597.20991146547</v>
      </c>
      <c r="P5">
        <f>$B5*('BNVP-LDVs-frgt'!P$5/'BNVP-LDVs-frgt'!$B$5)</f>
        <v>127644.91951916344</v>
      </c>
      <c r="Q5">
        <f>$B5*('BNVP-LDVs-frgt'!Q$5/'BNVP-LDVs-frgt'!$B$5)</f>
        <v>127672.76834072286</v>
      </c>
      <c r="R5">
        <f>$B5*('BNVP-LDVs-frgt'!R$5/'BNVP-LDVs-frgt'!$B$5)</f>
        <v>127697.96165118006</v>
      </c>
      <c r="S5">
        <f>$B5*('BNVP-LDVs-frgt'!S$5/'BNVP-LDVs-frgt'!$B$5)</f>
        <v>127720.62846322013</v>
      </c>
      <c r="T5">
        <f>$B5*('BNVP-LDVs-frgt'!T$5/'BNVP-LDVs-frgt'!$B$5)</f>
        <v>127740.87449557114</v>
      </c>
      <c r="U5">
        <f>$B5*('BNVP-LDVs-frgt'!U$5/'BNVP-LDVs-frgt'!$B$5)</f>
        <v>127761.7781342478</v>
      </c>
      <c r="V5">
        <f>$B5*('BNVP-LDVs-frgt'!V$5/'BNVP-LDVs-frgt'!$B$5)</f>
        <v>127780.97056300363</v>
      </c>
      <c r="W5">
        <f>$B5*('BNVP-LDVs-frgt'!W$5/'BNVP-LDVs-frgt'!$B$5)</f>
        <v>127799.5501815051</v>
      </c>
      <c r="X5">
        <f>$B5*('BNVP-LDVs-frgt'!X$5/'BNVP-LDVs-frgt'!$B$5)</f>
        <v>127817.74455379402</v>
      </c>
      <c r="Y5">
        <f>$B5*('BNVP-LDVs-frgt'!Y$5/'BNVP-LDVs-frgt'!$B$5)</f>
        <v>127835.4067487568</v>
      </c>
      <c r="Z5">
        <f>$B5*('BNVP-LDVs-frgt'!Z$5/'BNVP-LDVs-frgt'!$B$5)</f>
        <v>127852.0583443527</v>
      </c>
      <c r="AA5">
        <f>$B5*('BNVP-LDVs-frgt'!AA$5/'BNVP-LDVs-frgt'!$B$5)</f>
        <v>127868.19030552244</v>
      </c>
      <c r="AB5">
        <f>$B5*('BNVP-LDVs-frgt'!AB$5/'BNVP-LDVs-frgt'!$B$5)</f>
        <v>127884.84010927548</v>
      </c>
      <c r="AC5">
        <f>$B5*('BNVP-LDVs-frgt'!AC$5/'BNVP-LDVs-frgt'!$B$5)</f>
        <v>127901.09570760175</v>
      </c>
      <c r="AD5">
        <f>$B5*('BNVP-LDVs-frgt'!AD$5/'BNVP-LDVs-frgt'!$B$5)</f>
        <v>127918.18272100996</v>
      </c>
      <c r="AE5">
        <f>$B5*('BNVP-LDVs-frgt'!AE$5/'BNVP-LDVs-frgt'!$B$5)</f>
        <v>127934.12295499485</v>
      </c>
      <c r="AF5">
        <f>$B5*('BNVP-LDVs-frgt'!AF$5/'BNVP-LDVs-frgt'!$B$5)</f>
        <v>127938.94838778724</v>
      </c>
    </row>
    <row r="6" spans="1:36" x14ac:dyDescent="0.25">
      <c r="A6" t="s">
        <v>4</v>
      </c>
      <c r="B6" s="4">
        <f>B5*('BNVP-LDVs-psgr'!B6/'BNVP-LDVs-psgr'!B5)</f>
        <v>115138.28666841227</v>
      </c>
      <c r="C6" s="4">
        <f>C5*('BNVP-LDVs-psgr'!C6/'BNVP-LDVs-psgr'!C5)</f>
        <v>95333.74418206558</v>
      </c>
      <c r="D6" s="4">
        <f>D5*('BNVP-LDVs-psgr'!C6/'BNVP-LDVs-psgr'!C5)</f>
        <v>95333.74418206558</v>
      </c>
      <c r="E6" s="4">
        <f>E5*('BNVP-LDVs-psgr'!E6/'BNVP-LDVs-psgr'!E5)</f>
        <v>94146.583248471085</v>
      </c>
      <c r="F6" s="4">
        <f>F5*('BNVP-LDVs-psgr'!F6/'BNVP-LDVs-psgr'!F5)</f>
        <v>94046.114704058578</v>
      </c>
      <c r="G6" s="4">
        <f>G5*('BNVP-LDVs-psgr'!G6/'BNVP-LDVs-psgr'!G5)</f>
        <v>94508.02574584003</v>
      </c>
      <c r="H6" s="4">
        <f>H5*('BNVP-LDVs-psgr'!H6/'BNVP-LDVs-psgr'!H5)</f>
        <v>95082.241318626882</v>
      </c>
      <c r="I6" s="4">
        <f>I5*('BNVP-LDVs-psgr'!I6/'BNVP-LDVs-psgr'!I5)</f>
        <v>95630.473877121607</v>
      </c>
      <c r="J6" s="4">
        <f>J5*('BNVP-LDVs-psgr'!J6/'BNVP-LDVs-psgr'!J5)</f>
        <v>95900.845207046325</v>
      </c>
      <c r="K6" s="4">
        <f>K5*('BNVP-LDVs-psgr'!K6/'BNVP-LDVs-psgr'!K5)</f>
        <v>96224.327702385024</v>
      </c>
      <c r="L6" s="4">
        <f>L5*('BNVP-LDVs-psgr'!L6/'BNVP-LDVs-psgr'!L5)</f>
        <v>96758.658540653996</v>
      </c>
      <c r="M6" s="4">
        <f>M5*('BNVP-LDVs-psgr'!M6/'BNVP-LDVs-psgr'!M5)</f>
        <v>96622.328421886137</v>
      </c>
      <c r="N6" s="4">
        <f>N5*('BNVP-LDVs-psgr'!N6/'BNVP-LDVs-psgr'!N5)</f>
        <v>97080.756345325528</v>
      </c>
      <c r="O6" s="4">
        <f>O5*('BNVP-LDVs-psgr'!O6/'BNVP-LDVs-psgr'!O5)</f>
        <v>97332.527407357295</v>
      </c>
      <c r="P6" s="4">
        <f>P5*('BNVP-LDVs-psgr'!P6/'BNVP-LDVs-psgr'!P5)</f>
        <v>97740.974900269095</v>
      </c>
      <c r="Q6" s="4">
        <f>Q5*('BNVP-LDVs-psgr'!Q6/'BNVP-LDVs-psgr'!Q5)</f>
        <v>97742.634418239337</v>
      </c>
      <c r="R6" s="4">
        <f>R5*('BNVP-LDVs-psgr'!R6/'BNVP-LDVs-psgr'!R5)</f>
        <v>98098.418156139</v>
      </c>
      <c r="S6" s="4">
        <f>S5*('BNVP-LDVs-psgr'!S6/'BNVP-LDVs-psgr'!S5)</f>
        <v>98347.066989633939</v>
      </c>
      <c r="T6" s="4">
        <f>T5*('BNVP-LDVs-psgr'!T6/'BNVP-LDVs-psgr'!T5)</f>
        <v>98527.824676921577</v>
      </c>
      <c r="U6" s="4">
        <f>U5*('BNVP-LDVs-psgr'!U6/'BNVP-LDVs-psgr'!U5)</f>
        <v>98648.975588100948</v>
      </c>
      <c r="V6" s="4">
        <f>V5*('BNVP-LDVs-psgr'!V6/'BNVP-LDVs-psgr'!V5)</f>
        <v>98854.204766074312</v>
      </c>
      <c r="W6" s="4">
        <f>W5*('BNVP-LDVs-psgr'!W6/'BNVP-LDVs-psgr'!W5)</f>
        <v>99043.889601586037</v>
      </c>
      <c r="X6" s="4">
        <f>X5*('BNVP-LDVs-psgr'!X6/'BNVP-LDVs-psgr'!X5)</f>
        <v>99189.444006793317</v>
      </c>
      <c r="Y6" s="4">
        <f>Y5*('BNVP-LDVs-psgr'!Y6/'BNVP-LDVs-psgr'!Y5)</f>
        <v>99412.988098974223</v>
      </c>
      <c r="Z6" s="4">
        <f>Z5*('BNVP-LDVs-psgr'!Z6/'BNVP-LDVs-psgr'!Z5)</f>
        <v>99601.350271750474</v>
      </c>
      <c r="AA6" s="4">
        <f>AA5*('BNVP-LDVs-psgr'!AA6/'BNVP-LDVs-psgr'!AA5)</f>
        <v>99825.28528720935</v>
      </c>
      <c r="AB6" s="4">
        <f>AB5*('BNVP-LDVs-psgr'!AB6/'BNVP-LDVs-psgr'!AB5)</f>
        <v>99906.735418344484</v>
      </c>
      <c r="AC6" s="4">
        <f>AC5*('BNVP-LDVs-psgr'!AC6/'BNVP-LDVs-psgr'!AC5)</f>
        <v>100095.40494559988</v>
      </c>
      <c r="AD6" s="4">
        <f>AD5*('BNVP-LDVs-psgr'!AD6/'BNVP-LDVs-psgr'!AD5)</f>
        <v>100233.39946630108</v>
      </c>
      <c r="AE6" s="4">
        <f>AE5*('BNVP-LDVs-psgr'!AE6/'BNVP-LDVs-psgr'!AE5)</f>
        <v>100472.47385743618</v>
      </c>
      <c r="AF6" s="4">
        <f>AF5*('BNVP-LDVs-psgr'!AF6/'BNVP-LDVs-psgr'!AF5)</f>
        <v>100594.82950324286</v>
      </c>
      <c r="AG6" s="4"/>
      <c r="AH6" s="4"/>
      <c r="AI6" s="4"/>
      <c r="AJ6" s="4"/>
    </row>
    <row r="7" spans="1:36" s="5" customFormat="1" x14ac:dyDescent="0.25">
      <c r="A7" s="5" t="s">
        <v>700</v>
      </c>
      <c r="B7" s="4">
        <f>B$5*('BNVP-LDVs-frgt'!B7/'BNVP-LDVs-frgt'!B$5)</f>
        <v>141788.99674631999</v>
      </c>
      <c r="C7" s="4">
        <f>C$5*('BNVP-LDVs-frgt'!C7/'BNVP-LDVs-frgt'!C$5)</f>
        <v>142267.60639402183</v>
      </c>
      <c r="D7" s="4">
        <f>D$5*('BNVP-LDVs-frgt'!D7/'BNVP-LDVs-frgt'!D$5)</f>
        <v>142269.34451602091</v>
      </c>
      <c r="E7" s="4">
        <f>E$5*('BNVP-LDVs-frgt'!E7/'BNVP-LDVs-frgt'!E$5)</f>
        <v>142705.8913329507</v>
      </c>
      <c r="F7" s="4">
        <f>F$5*('BNVP-LDVs-frgt'!F7/'BNVP-LDVs-frgt'!F$5)</f>
        <v>142836.24553847976</v>
      </c>
      <c r="G7" s="4">
        <f>G$5*('BNVP-LDVs-frgt'!G7/'BNVP-LDVs-frgt'!G$5)</f>
        <v>142978.45835973322</v>
      </c>
      <c r="H7" s="4">
        <f>H$5*('BNVP-LDVs-frgt'!H7/'BNVP-LDVs-frgt'!H$5)</f>
        <v>143118.31526558666</v>
      </c>
      <c r="I7" s="4">
        <f>I$5*('BNVP-LDVs-frgt'!I7/'BNVP-LDVs-frgt'!I$5)</f>
        <v>143257.70468019875</v>
      </c>
      <c r="J7" s="4">
        <f>J$5*('BNVP-LDVs-frgt'!J7/'BNVP-LDVs-frgt'!J$5)</f>
        <v>143398.88302868287</v>
      </c>
      <c r="K7" s="4">
        <f>K$5*('BNVP-LDVs-frgt'!K7/'BNVP-LDVs-frgt'!K$5)</f>
        <v>143538.82430601586</v>
      </c>
      <c r="L7" s="4">
        <f>L$5*('BNVP-LDVs-frgt'!L7/'BNVP-LDVs-frgt'!L$5)</f>
        <v>143677.96950784145</v>
      </c>
      <c r="M7" s="4">
        <f>M$5*('BNVP-LDVs-frgt'!M7/'BNVP-LDVs-frgt'!M$5)</f>
        <v>143822.29312634014</v>
      </c>
      <c r="N7" s="4">
        <f>N$5*('BNVP-LDVs-frgt'!N7/'BNVP-LDVs-frgt'!N$5)</f>
        <v>143970.66778285452</v>
      </c>
      <c r="O7" s="4">
        <f>O$5*('BNVP-LDVs-frgt'!O7/'BNVP-LDVs-frgt'!O$5)</f>
        <v>144118.07337753652</v>
      </c>
      <c r="P7" s="4">
        <f>P$5*('BNVP-LDVs-frgt'!P7/'BNVP-LDVs-frgt'!P$5)</f>
        <v>144134.37528374244</v>
      </c>
      <c r="Q7" s="4">
        <f>Q$5*('BNVP-LDVs-frgt'!Q7/'BNVP-LDVs-frgt'!Q$5)</f>
        <v>144114.5267287092</v>
      </c>
      <c r="R7" s="4">
        <f>R$5*('BNVP-LDVs-frgt'!R7/'BNVP-LDVs-frgt'!R$5)</f>
        <v>144151.30229059354</v>
      </c>
      <c r="S7" s="4">
        <f>S$5*('BNVP-LDVs-frgt'!S7/'BNVP-LDVs-frgt'!S$5)</f>
        <v>144064.62694513734</v>
      </c>
      <c r="T7" s="4">
        <f>T$5*('BNVP-LDVs-frgt'!T7/'BNVP-LDVs-frgt'!T$5)</f>
        <v>144067.52024231997</v>
      </c>
      <c r="U7" s="4">
        <f>U$5*('BNVP-LDVs-frgt'!U7/'BNVP-LDVs-frgt'!U$5)</f>
        <v>144065.63640059112</v>
      </c>
      <c r="V7" s="4">
        <f>V$5*('BNVP-LDVs-frgt'!V7/'BNVP-LDVs-frgt'!V$5)</f>
        <v>144050.14091234776</v>
      </c>
      <c r="W7" s="4">
        <f>W$5*('BNVP-LDVs-frgt'!W7/'BNVP-LDVs-frgt'!W$5)</f>
        <v>144052.7402107298</v>
      </c>
      <c r="X7" s="4">
        <f>X$5*('BNVP-LDVs-frgt'!X7/'BNVP-LDVs-frgt'!X$5)</f>
        <v>144066.6963483158</v>
      </c>
      <c r="Y7" s="4">
        <f>Y$5*('BNVP-LDVs-frgt'!Y7/'BNVP-LDVs-frgt'!Y$5)</f>
        <v>144083.68363303301</v>
      </c>
      <c r="Z7" s="4">
        <f>Z$5*('BNVP-LDVs-frgt'!Z7/'BNVP-LDVs-frgt'!Z$5)</f>
        <v>144097.04787361319</v>
      </c>
      <c r="AA7" s="4">
        <f>AA$5*('BNVP-LDVs-frgt'!AA7/'BNVP-LDVs-frgt'!AA$5)</f>
        <v>144108.40653987942</v>
      </c>
      <c r="AB7" s="4">
        <f>AB$5*('BNVP-LDVs-frgt'!AB7/'BNVP-LDVs-frgt'!AB$5)</f>
        <v>144119.21254376578</v>
      </c>
      <c r="AC7" s="4">
        <f>AC$5*('BNVP-LDVs-frgt'!AC7/'BNVP-LDVs-frgt'!AC$5)</f>
        <v>144127.58259127621</v>
      </c>
      <c r="AD7" s="4">
        <f>AD$5*('BNVP-LDVs-frgt'!AD7/'BNVP-LDVs-frgt'!AD$5)</f>
        <v>144135.03191678517</v>
      </c>
      <c r="AE7" s="4">
        <f>AE$5*('BNVP-LDVs-frgt'!AE7/'BNVP-LDVs-frgt'!AE$5)</f>
        <v>144144.27272011756</v>
      </c>
      <c r="AF7" s="4">
        <f>AF$5*('BNVP-LDVs-frgt'!AF7/'BNVP-LDVs-frgt'!AF$5)</f>
        <v>144143.69787395195</v>
      </c>
      <c r="AG7" s="4"/>
      <c r="AH7" s="4"/>
      <c r="AI7" s="4"/>
      <c r="AJ7" s="24"/>
    </row>
    <row r="8" spans="1:36" s="5" customFormat="1" x14ac:dyDescent="0.25">
      <c r="A8" s="5" t="s">
        <v>701</v>
      </c>
      <c r="B8" s="4">
        <f>B$5*('BNVP-LDVs-frgt'!B8/'BNVP-LDVs-frgt'!B$5)</f>
        <v>160314.94799757592</v>
      </c>
      <c r="C8" s="4">
        <f>C$5*('BNVP-LDVs-frgt'!C8/'BNVP-LDVs-frgt'!C$5)</f>
        <v>158551.04688827705</v>
      </c>
      <c r="D8" s="4">
        <f>D$5*('BNVP-LDVs-frgt'!D8/'BNVP-LDVs-frgt'!D$5)</f>
        <v>156021.25047373347</v>
      </c>
      <c r="E8" s="4">
        <f>E$5*('BNVP-LDVs-frgt'!E8/'BNVP-LDVs-frgt'!E$5)</f>
        <v>154451.12115669969</v>
      </c>
      <c r="F8" s="4">
        <f>F$5*('BNVP-LDVs-frgt'!F8/'BNVP-LDVs-frgt'!F$5)</f>
        <v>152092.44825048567</v>
      </c>
      <c r="G8" s="4">
        <f>G$5*('BNVP-LDVs-frgt'!G8/'BNVP-LDVs-frgt'!G$5)</f>
        <v>149658.23414751832</v>
      </c>
      <c r="H8" s="4">
        <f>H$5*('BNVP-LDVs-frgt'!H8/'BNVP-LDVs-frgt'!H$5)</f>
        <v>147469.64631229764</v>
      </c>
      <c r="I8" s="4">
        <f>I$5*('BNVP-LDVs-frgt'!I8/'BNVP-LDVs-frgt'!I$5)</f>
        <v>145313.8807611035</v>
      </c>
      <c r="J8" s="4">
        <f>J$5*('BNVP-LDVs-frgt'!J8/'BNVP-LDVs-frgt'!J$5)</f>
        <v>143497.363899972</v>
      </c>
      <c r="K8" s="4">
        <f>K$5*('BNVP-LDVs-frgt'!K8/'BNVP-LDVs-frgt'!K$5)</f>
        <v>141191.61358790461</v>
      </c>
      <c r="L8" s="4">
        <f>L$5*('BNVP-LDVs-frgt'!L8/'BNVP-LDVs-frgt'!L$5)</f>
        <v>139008.05004598422</v>
      </c>
      <c r="M8" s="4">
        <f>M$5*('BNVP-LDVs-frgt'!M8/'BNVP-LDVs-frgt'!M$5)</f>
        <v>136883.25221835979</v>
      </c>
      <c r="N8" s="4">
        <f>N$5*('BNVP-LDVs-frgt'!N8/'BNVP-LDVs-frgt'!N$5)</f>
        <v>134904.12015441441</v>
      </c>
      <c r="O8" s="4">
        <f>O$5*('BNVP-LDVs-frgt'!O8/'BNVP-LDVs-frgt'!O$5)</f>
        <v>133003.70950191241</v>
      </c>
      <c r="P8" s="4">
        <f>P$5*('BNVP-LDVs-frgt'!P8/'BNVP-LDVs-frgt'!P$5)</f>
        <v>131088.55525674304</v>
      </c>
      <c r="Q8" s="4">
        <f>Q$5*('BNVP-LDVs-frgt'!Q8/'BNVP-LDVs-frgt'!Q$5)</f>
        <v>129211.0280324949</v>
      </c>
      <c r="R8" s="4">
        <f>R$5*('BNVP-LDVs-frgt'!R8/'BNVP-LDVs-frgt'!R$5)</f>
        <v>127446.73232060178</v>
      </c>
      <c r="S8" s="4">
        <f>S$5*('BNVP-LDVs-frgt'!S8/'BNVP-LDVs-frgt'!S$5)</f>
        <v>125761.09849670228</v>
      </c>
      <c r="T8" s="4">
        <f>T$5*('BNVP-LDVs-frgt'!T8/'BNVP-LDVs-frgt'!T$5)</f>
        <v>124151.88573221839</v>
      </c>
      <c r="U8" s="4">
        <f>U$5*('BNVP-LDVs-frgt'!U8/'BNVP-LDVs-frgt'!U$5)</f>
        <v>122610.50196699551</v>
      </c>
      <c r="V8" s="4">
        <f>V$5*('BNVP-LDVs-frgt'!V8/'BNVP-LDVs-frgt'!V$5)</f>
        <v>121150.07453501293</v>
      </c>
      <c r="W8" s="4">
        <f>W$5*('BNVP-LDVs-frgt'!W8/'BNVP-LDVs-frgt'!W$5)</f>
        <v>119756.4173631211</v>
      </c>
      <c r="X8" s="4">
        <f>X$5*('BNVP-LDVs-frgt'!X8/'BNVP-LDVs-frgt'!X$5)</f>
        <v>118423.535035812</v>
      </c>
      <c r="Y8" s="4">
        <f>Y$5*('BNVP-LDVs-frgt'!Y8/'BNVP-LDVs-frgt'!Y$5)</f>
        <v>117155.68067009992</v>
      </c>
      <c r="Z8" s="4">
        <f>Z$5*('BNVP-LDVs-frgt'!Z8/'BNVP-LDVs-frgt'!Z$5)</f>
        <v>115943.79800972654</v>
      </c>
      <c r="AA8" s="4">
        <f>AA$5*('BNVP-LDVs-frgt'!AA8/'BNVP-LDVs-frgt'!AA$5)</f>
        <v>114787.73412141963</v>
      </c>
      <c r="AB8" s="4">
        <f>AB$5*('BNVP-LDVs-frgt'!AB8/'BNVP-LDVs-frgt'!AB$5)</f>
        <v>113676.51132312587</v>
      </c>
      <c r="AC8" s="4">
        <f>AC$5*('BNVP-LDVs-frgt'!AC8/'BNVP-LDVs-frgt'!AC$5)</f>
        <v>112622.46151191882</v>
      </c>
      <c r="AD8" s="4">
        <f>AD$5*('BNVP-LDVs-frgt'!AD8/'BNVP-LDVs-frgt'!AD$5)</f>
        <v>111611.53713591785</v>
      </c>
      <c r="AE8" s="4">
        <f>AE$5*('BNVP-LDVs-frgt'!AE8/'BNVP-LDVs-frgt'!AE$5)</f>
        <v>110654.575367317</v>
      </c>
      <c r="AF8" s="4">
        <f>AF$5*('BNVP-LDVs-frgt'!AF8/'BNVP-LDVs-frgt'!AF$5)</f>
        <v>109723.95637255529</v>
      </c>
      <c r="AG8" s="4"/>
      <c r="AH8" s="4"/>
      <c r="AI8" s="4"/>
      <c r="AJ8" s="24"/>
    </row>
    <row r="11" spans="1:36" x14ac:dyDescent="0.25">
      <c r="A11" t="s">
        <v>723</v>
      </c>
    </row>
    <row r="12" spans="1:36" x14ac:dyDescent="0.25">
      <c r="A12" t="s">
        <v>0</v>
      </c>
      <c r="B12">
        <v>168297.33108804075</v>
      </c>
      <c r="C12">
        <v>140105.53212839292</v>
      </c>
      <c r="D12">
        <v>140105.53212839292</v>
      </c>
      <c r="E12">
        <v>141339.78570428453</v>
      </c>
      <c r="F12">
        <v>139839.09532672018</v>
      </c>
      <c r="G12">
        <v>137828.02375610938</v>
      </c>
      <c r="H12">
        <v>137623.31793247539</v>
      </c>
      <c r="I12">
        <v>136318.40466405131</v>
      </c>
      <c r="J12">
        <v>135407.19138343126</v>
      </c>
      <c r="K12">
        <v>134435.44555300404</v>
      </c>
      <c r="L12">
        <v>133744.96770995416</v>
      </c>
      <c r="M12">
        <v>133338.66391131599</v>
      </c>
      <c r="N12">
        <v>132410.47310569091</v>
      </c>
      <c r="O12">
        <v>131878.51025032019</v>
      </c>
      <c r="P12">
        <v>131479.77238256729</v>
      </c>
      <c r="Q12">
        <v>130973.49956192038</v>
      </c>
      <c r="R12">
        <v>130381.09654843641</v>
      </c>
      <c r="S12">
        <v>129905.60233459962</v>
      </c>
      <c r="T12">
        <v>129343.37665637687</v>
      </c>
      <c r="U12">
        <v>129042.31250447783</v>
      </c>
      <c r="V12">
        <v>128708.2132214719</v>
      </c>
      <c r="W12">
        <v>128306.68799796706</v>
      </c>
      <c r="X12">
        <v>128297.33927173768</v>
      </c>
      <c r="Y12">
        <v>128343.66478422</v>
      </c>
      <c r="Z12">
        <v>128233.90055009007</v>
      </c>
      <c r="AA12">
        <v>128209.87105330778</v>
      </c>
      <c r="AB12">
        <v>128230.58263158404</v>
      </c>
      <c r="AC12">
        <v>128140.35929555941</v>
      </c>
      <c r="AD12">
        <v>128350.540423329</v>
      </c>
      <c r="AE12">
        <v>128339.99720176758</v>
      </c>
      <c r="AF12">
        <v>128370.74701487985</v>
      </c>
      <c r="AG12">
        <v>128411.8647644031</v>
      </c>
    </row>
    <row r="13" spans="1:36" x14ac:dyDescent="0.25">
      <c r="A13" t="s">
        <v>3</v>
      </c>
      <c r="B13">
        <v>132928.01486984815</v>
      </c>
      <c r="C13">
        <v>133764.50647465145</v>
      </c>
      <c r="D13">
        <v>133764.50647465145</v>
      </c>
      <c r="E13">
        <v>134679.24750303655</v>
      </c>
      <c r="F13">
        <v>135031.68165213196</v>
      </c>
      <c r="G13">
        <v>135710.75467117413</v>
      </c>
      <c r="H13">
        <v>136626.39801153066</v>
      </c>
      <c r="I13">
        <v>136802.06033848226</v>
      </c>
      <c r="J13">
        <v>136977.54646288144</v>
      </c>
      <c r="K13">
        <v>137154.78880392888</v>
      </c>
      <c r="L13">
        <v>137331.01265549782</v>
      </c>
      <c r="M13">
        <v>137503.14512252685</v>
      </c>
      <c r="N13">
        <v>137679.57615731668</v>
      </c>
      <c r="O13">
        <v>137855.96265739555</v>
      </c>
      <c r="P13">
        <v>138030.47289073552</v>
      </c>
      <c r="Q13">
        <v>138079.50367129422</v>
      </c>
      <c r="R13">
        <v>138105.48870703776</v>
      </c>
      <c r="S13">
        <v>138131.05937633946</v>
      </c>
      <c r="T13">
        <v>138159.21693146488</v>
      </c>
      <c r="U13">
        <v>138185.82351687111</v>
      </c>
      <c r="V13">
        <v>138212.39912160879</v>
      </c>
      <c r="W13">
        <v>138242.31289338245</v>
      </c>
      <c r="X13">
        <v>138271.2081756776</v>
      </c>
      <c r="Y13">
        <v>138298.47890916583</v>
      </c>
      <c r="Z13">
        <v>138328.2029243446</v>
      </c>
      <c r="AA13">
        <v>138358.01407265363</v>
      </c>
      <c r="AB13">
        <v>138387.1010478354</v>
      </c>
      <c r="AC13">
        <v>138447.993551864</v>
      </c>
      <c r="AD13">
        <v>138554.41795719723</v>
      </c>
      <c r="AE13">
        <v>138661.28383705727</v>
      </c>
      <c r="AF13">
        <v>138768.19425162836</v>
      </c>
      <c r="AG13">
        <v>138863.18291768429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topLeftCell="U1" workbookViewId="0">
      <selection activeCell="AG1" sqref="AG1"/>
    </sheetView>
  </sheetViews>
  <sheetFormatPr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93685365.62688826</v>
      </c>
      <c r="D2" s="4">
        <f>D$5*('BNVP-HDVs-psgr'!D$2/'BNVP-HDVs-psgr'!D$5)</f>
        <v>93884747.235825852</v>
      </c>
      <c r="E2" s="4">
        <f>E$5*('BNVP-HDVs-psgr'!E$2/'BNVP-HDVs-psgr'!E$5)</f>
        <v>93322592.595588461</v>
      </c>
      <c r="F2" s="4">
        <f>F$5*('BNVP-HDVs-psgr'!F$2/'BNVP-HDVs-psgr'!F$5)</f>
        <v>92865106.364186838</v>
      </c>
      <c r="G2" s="4">
        <f>G$5*('BNVP-HDVs-psgr'!G$2/'BNVP-HDVs-psgr'!G$5)</f>
        <v>92505526.220337853</v>
      </c>
      <c r="H2" s="4">
        <f>H$5*('BNVP-HDVs-psgr'!H$2/'BNVP-HDVs-psgr'!H$5)</f>
        <v>92042816.296233073</v>
      </c>
      <c r="I2" s="4">
        <f>I$5*('BNVP-HDVs-psgr'!I$2/'BNVP-HDVs-psgr'!I$5)</f>
        <v>91530288.506546333</v>
      </c>
      <c r="J2" s="4">
        <f>J$5*('BNVP-HDVs-psgr'!J$2/'BNVP-HDVs-psgr'!J$5)</f>
        <v>91079893.81106177</v>
      </c>
      <c r="K2" s="4">
        <f>K$5*('BNVP-HDVs-psgr'!K$2/'BNVP-HDVs-psgr'!K$5)</f>
        <v>90694782.022237837</v>
      </c>
      <c r="L2" s="4">
        <f>L$5*('BNVP-HDVs-psgr'!L$2/'BNVP-HDVs-psgr'!L$5)</f>
        <v>90382568.991582587</v>
      </c>
      <c r="M2" s="4">
        <f>M$5*('BNVP-HDVs-psgr'!M$2/'BNVP-HDVs-psgr'!M$5)</f>
        <v>90134591.560142413</v>
      </c>
      <c r="N2" s="4">
        <f>N$5*('BNVP-HDVs-psgr'!N$2/'BNVP-HDVs-psgr'!N$5)</f>
        <v>89875602.949612319</v>
      </c>
      <c r="O2" s="4">
        <f>O$5*('BNVP-HDVs-psgr'!O$2/'BNVP-HDVs-psgr'!O$5)</f>
        <v>89650383.915491283</v>
      </c>
      <c r="P2" s="4">
        <f>P$5*('BNVP-HDVs-psgr'!P$2/'BNVP-HDVs-psgr'!P$5)</f>
        <v>89458596.269225389</v>
      </c>
      <c r="Q2" s="4">
        <f>Q$5*('BNVP-HDVs-psgr'!Q$2/'BNVP-HDVs-psgr'!Q$5)</f>
        <v>89305888.127578482</v>
      </c>
      <c r="R2" s="4">
        <f>R$5*('BNVP-HDVs-psgr'!R$2/'BNVP-HDVs-psgr'!R$5)</f>
        <v>89147946.554320961</v>
      </c>
      <c r="S2" s="4">
        <f>S$5*('BNVP-HDVs-psgr'!S$2/'BNVP-HDVs-psgr'!S$5)</f>
        <v>89010867.610476509</v>
      </c>
      <c r="T2" s="4">
        <f>T$5*('BNVP-HDVs-psgr'!T$2/'BNVP-HDVs-psgr'!T$5)</f>
        <v>88894648.393108025</v>
      </c>
      <c r="U2" s="4">
        <f>U$5*('BNVP-HDVs-psgr'!U$2/'BNVP-HDVs-psgr'!U$5)</f>
        <v>88803802.640794858</v>
      </c>
      <c r="V2" s="4">
        <f>V$5*('BNVP-HDVs-psgr'!V$2/'BNVP-HDVs-psgr'!V$5)</f>
        <v>88725911.108646914</v>
      </c>
      <c r="W2" s="4">
        <f>W$5*('BNVP-HDVs-psgr'!W$2/'BNVP-HDVs-psgr'!W$5)</f>
        <v>88795185.408683375</v>
      </c>
      <c r="X2" s="4">
        <f>X$5*('BNVP-HDVs-psgr'!X$2/'BNVP-HDVs-psgr'!X$5)</f>
        <v>88854917.026334241</v>
      </c>
      <c r="Y2" s="4">
        <f>Y$5*('BNVP-HDVs-psgr'!Y$2/'BNVP-HDVs-psgr'!Y$5)</f>
        <v>88905152.121971548</v>
      </c>
      <c r="Z2" s="4">
        <f>Z$5*('BNVP-HDVs-psgr'!Z$2/'BNVP-HDVs-psgr'!Z$5)</f>
        <v>88949977.453660399</v>
      </c>
      <c r="AA2" s="4">
        <f>AA$5*('BNVP-HDVs-psgr'!AA$2/'BNVP-HDVs-psgr'!AA$5)</f>
        <v>88992212.04813239</v>
      </c>
      <c r="AB2" s="4">
        <f>AB$5*('BNVP-HDVs-psgr'!AB$2/'BNVP-HDVs-psgr'!AB$5)</f>
        <v>89038467.737184212</v>
      </c>
      <c r="AC2" s="4">
        <f>AC$5*('BNVP-HDVs-psgr'!AC$2/'BNVP-HDVs-psgr'!AC$5)</f>
        <v>89079324.013967782</v>
      </c>
      <c r="AD2" s="4">
        <f>AD$5*('BNVP-HDVs-psgr'!AD$2/'BNVP-HDVs-psgr'!AD$5)</f>
        <v>89124850.139682233</v>
      </c>
      <c r="AE2" s="4">
        <f>AE$5*('BNVP-HDVs-psgr'!AE$2/'BNVP-HDVs-psgr'!AE$5)</f>
        <v>89165933.346189901</v>
      </c>
      <c r="AF2" s="4">
        <f>AF$5*('BNVP-HDVs-psgr'!AF$2/'BNVP-HDVs-psgr'!AF$5)</f>
        <v>89195959.957196161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2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701</v>
      </c>
      <c r="B8" s="4">
        <f>B$5*('BNVP-HDVs-psgr'!B$8/'BNVP-HDVs-psgr'!B$5)</f>
        <v>154491660.71609786</v>
      </c>
      <c r="C8" s="4">
        <f>C$5*('BNVP-HDVs-psgr'!C$8/'BNVP-HDVs-psgr'!C$5)</f>
        <v>151260133.19039667</v>
      </c>
      <c r="D8" s="4">
        <f>D$5*('BNVP-HDVs-psgr'!D$8/'BNVP-HDVs-psgr'!D$5)</f>
        <v>147761132.53753552</v>
      </c>
      <c r="E8" s="4">
        <f>E$5*('BNVP-HDVs-psgr'!E$8/'BNVP-HDVs-psgr'!E$5)</f>
        <v>144398789.58272099</v>
      </c>
      <c r="F8" s="4">
        <f>F$5*('BNVP-HDVs-psgr'!F$8/'BNVP-HDVs-psgr'!F$5)</f>
        <v>140739102.09168199</v>
      </c>
      <c r="G8" s="4">
        <f>G$5*('BNVP-HDVs-psgr'!G$8/'BNVP-HDVs-psgr'!G$5)</f>
        <v>136925889.78342617</v>
      </c>
      <c r="H8" s="4">
        <f>H$5*('BNVP-HDVs-psgr'!H$8/'BNVP-HDVs-psgr'!H$5)</f>
        <v>133392594.81820837</v>
      </c>
      <c r="I8" s="4">
        <f>I$5*('BNVP-HDVs-psgr'!I$8/'BNVP-HDVs-psgr'!I$5)</f>
        <v>130829891.28745404</v>
      </c>
      <c r="J8" s="4">
        <f>J$5*('BNVP-HDVs-psgr'!J$8/'BNVP-HDVs-psgr'!J$5)</f>
        <v>128333023.01681408</v>
      </c>
      <c r="K8" s="4">
        <f>K$5*('BNVP-HDVs-psgr'!K$8/'BNVP-HDVs-psgr'!K$5)</f>
        <v>125976278.16803631</v>
      </c>
      <c r="L8" s="4">
        <f>L$5*('BNVP-HDVs-psgr'!L$8/'BNVP-HDVs-psgr'!L$5)</f>
        <v>123807305.60544966</v>
      </c>
      <c r="M8" s="4">
        <f>M$5*('BNVP-HDVs-psgr'!M$8/'BNVP-HDVs-psgr'!M$5)</f>
        <v>121551943.27143985</v>
      </c>
      <c r="N8" s="4">
        <f>N$5*('BNVP-HDVs-psgr'!N$8/'BNVP-HDVs-psgr'!N$5)</f>
        <v>119534880.46002723</v>
      </c>
      <c r="O8" s="4">
        <f>O$5*('BNVP-HDVs-psgr'!O$8/'BNVP-HDVs-psgr'!O$5)</f>
        <v>117566332.63257986</v>
      </c>
      <c r="P8" s="4">
        <f>P$5*('BNVP-HDVs-psgr'!P$8/'BNVP-HDVs-psgr'!P$5)</f>
        <v>115757829.41967261</v>
      </c>
      <c r="Q8" s="4">
        <f>Q$5*('BNVP-HDVs-psgr'!Q$8/'BNVP-HDVs-psgr'!Q$5)</f>
        <v>113931413.19655168</v>
      </c>
      <c r="R8" s="4">
        <f>R$5*('BNVP-HDVs-psgr'!R$8/'BNVP-HDVs-psgr'!R$5)</f>
        <v>112275512.13080119</v>
      </c>
      <c r="S8" s="4">
        <f>S$5*('BNVP-HDVs-psgr'!S$8/'BNVP-HDVs-psgr'!S$5)</f>
        <v>110698546.2223262</v>
      </c>
      <c r="T8" s="4">
        <f>T$5*('BNVP-HDVs-psgr'!T$8/'BNVP-HDVs-psgr'!T$5)</f>
        <v>109189861.9135125</v>
      </c>
      <c r="U8" s="4">
        <f>U$5*('BNVP-HDVs-psgr'!U$8/'BNVP-HDVs-psgr'!U$5)</f>
        <v>107721202.2427018</v>
      </c>
      <c r="V8" s="4">
        <f>V$5*('BNVP-HDVs-psgr'!V$8/'BNVP-HDVs-psgr'!V$5)</f>
        <v>106358924.86631916</v>
      </c>
      <c r="W8" s="4">
        <f>W$5*('BNVP-HDVs-psgr'!W$8/'BNVP-HDVs-psgr'!W$5)</f>
        <v>105048997.99215819</v>
      </c>
      <c r="X8" s="4">
        <f>X$5*('BNVP-HDVs-psgr'!X$8/'BNVP-HDVs-psgr'!X$5)</f>
        <v>103790695.49010713</v>
      </c>
      <c r="Y8" s="4">
        <f>Y$5*('BNVP-HDVs-psgr'!Y$8/'BNVP-HDVs-psgr'!Y$5)</f>
        <v>102607607.93842833</v>
      </c>
      <c r="Z8" s="4">
        <f>Z$5*('BNVP-HDVs-psgr'!Z$8/'BNVP-HDVs-psgr'!Z$5)</f>
        <v>101479541.60047114</v>
      </c>
      <c r="AA8" s="4">
        <f>AA$5*('BNVP-HDVs-psgr'!AA$8/'BNVP-HDVs-psgr'!AA$5)</f>
        <v>100406849.96736236</v>
      </c>
      <c r="AB8" s="4">
        <f>AB$5*('BNVP-HDVs-psgr'!AB$8/'BNVP-HDVs-psgr'!AB$5)</f>
        <v>99354493.310954943</v>
      </c>
      <c r="AC8" s="4">
        <f>AC$5*('BNVP-HDVs-psgr'!AC$8/'BNVP-HDVs-psgr'!AC$5)</f>
        <v>98373089.620645955</v>
      </c>
      <c r="AD8" s="4">
        <f>AD$5*('BNVP-HDVs-psgr'!AD$8/'BNVP-HDVs-psgr'!AD$5)</f>
        <v>97418403.514378712</v>
      </c>
      <c r="AE8" s="4">
        <f>AE$5*('BNVP-HDVs-psgr'!AE$8/'BNVP-HDVs-psgr'!AE$5)</f>
        <v>96536084.236885265</v>
      </c>
      <c r="AF8" s="4">
        <f>AF$5*('BNVP-HDVs-psgr'!AF$8/'BNVP-HDVs-psgr'!AF$5)</f>
        <v>95692071.443318948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topLeftCell="U1" workbookViewId="0">
      <selection activeCell="AG1" sqref="AG1:AG1048576"/>
    </sheetView>
  </sheetViews>
  <sheetFormatPr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93685365.62688826</v>
      </c>
      <c r="D2" s="4">
        <f>D$5*('BNVP-HDVs-psgr'!D$2/'BNVP-HDVs-psgr'!D$5)</f>
        <v>93884747.235825852</v>
      </c>
      <c r="E2" s="4">
        <f>E$5*('BNVP-HDVs-psgr'!E$2/'BNVP-HDVs-psgr'!E$5)</f>
        <v>93322592.595588461</v>
      </c>
      <c r="F2" s="4">
        <f>F$5*('BNVP-HDVs-psgr'!F$2/'BNVP-HDVs-psgr'!F$5)</f>
        <v>92865106.364186838</v>
      </c>
      <c r="G2" s="4">
        <f>G$5*('BNVP-HDVs-psgr'!G$2/'BNVP-HDVs-psgr'!G$5)</f>
        <v>92505526.220337853</v>
      </c>
      <c r="H2" s="4">
        <f>H$5*('BNVP-HDVs-psgr'!H$2/'BNVP-HDVs-psgr'!H$5)</f>
        <v>92042816.296233073</v>
      </c>
      <c r="I2" s="4">
        <f>I$5*('BNVP-HDVs-psgr'!I$2/'BNVP-HDVs-psgr'!I$5)</f>
        <v>91530288.506546333</v>
      </c>
      <c r="J2" s="4">
        <f>J$5*('BNVP-HDVs-psgr'!J$2/'BNVP-HDVs-psgr'!J$5)</f>
        <v>91079893.81106177</v>
      </c>
      <c r="K2" s="4">
        <f>K$5*('BNVP-HDVs-psgr'!K$2/'BNVP-HDVs-psgr'!K$5)</f>
        <v>90694782.022237837</v>
      </c>
      <c r="L2" s="4">
        <f>L$5*('BNVP-HDVs-psgr'!L$2/'BNVP-HDVs-psgr'!L$5)</f>
        <v>90382568.991582587</v>
      </c>
      <c r="M2" s="4">
        <f>M$5*('BNVP-HDVs-psgr'!M$2/'BNVP-HDVs-psgr'!M$5)</f>
        <v>90134591.560142413</v>
      </c>
      <c r="N2" s="4">
        <f>N$5*('BNVP-HDVs-psgr'!N$2/'BNVP-HDVs-psgr'!N$5)</f>
        <v>89875602.949612319</v>
      </c>
      <c r="O2" s="4">
        <f>O$5*('BNVP-HDVs-psgr'!O$2/'BNVP-HDVs-psgr'!O$5)</f>
        <v>89650383.915491283</v>
      </c>
      <c r="P2" s="4">
        <f>P$5*('BNVP-HDVs-psgr'!P$2/'BNVP-HDVs-psgr'!P$5)</f>
        <v>89458596.269225389</v>
      </c>
      <c r="Q2" s="4">
        <f>Q$5*('BNVP-HDVs-psgr'!Q$2/'BNVP-HDVs-psgr'!Q$5)</f>
        <v>89305888.127578482</v>
      </c>
      <c r="R2" s="4">
        <f>R$5*('BNVP-HDVs-psgr'!R$2/'BNVP-HDVs-psgr'!R$5)</f>
        <v>89147946.554320961</v>
      </c>
      <c r="S2" s="4">
        <f>S$5*('BNVP-HDVs-psgr'!S$2/'BNVP-HDVs-psgr'!S$5)</f>
        <v>89010867.610476509</v>
      </c>
      <c r="T2" s="4">
        <f>T$5*('BNVP-HDVs-psgr'!T$2/'BNVP-HDVs-psgr'!T$5)</f>
        <v>88894648.393108025</v>
      </c>
      <c r="U2" s="4">
        <f>U$5*('BNVP-HDVs-psgr'!U$2/'BNVP-HDVs-psgr'!U$5)</f>
        <v>88803802.640794858</v>
      </c>
      <c r="V2" s="4">
        <f>V$5*('BNVP-HDVs-psgr'!V$2/'BNVP-HDVs-psgr'!V$5)</f>
        <v>88725911.108646914</v>
      </c>
      <c r="W2" s="4">
        <f>W$5*('BNVP-HDVs-psgr'!W$2/'BNVP-HDVs-psgr'!W$5)</f>
        <v>88795185.408683375</v>
      </c>
      <c r="X2" s="4">
        <f>X$5*('BNVP-HDVs-psgr'!X$2/'BNVP-HDVs-psgr'!X$5)</f>
        <v>88854917.026334241</v>
      </c>
      <c r="Y2" s="4">
        <f>Y$5*('BNVP-HDVs-psgr'!Y$2/'BNVP-HDVs-psgr'!Y$5)</f>
        <v>88905152.121971548</v>
      </c>
      <c r="Z2" s="4">
        <f>Z$5*('BNVP-HDVs-psgr'!Z$2/'BNVP-HDVs-psgr'!Z$5)</f>
        <v>88949977.453660399</v>
      </c>
      <c r="AA2" s="4">
        <f>AA$5*('BNVP-HDVs-psgr'!AA$2/'BNVP-HDVs-psgr'!AA$5)</f>
        <v>88992212.04813239</v>
      </c>
      <c r="AB2" s="4">
        <f>AB$5*('BNVP-HDVs-psgr'!AB$2/'BNVP-HDVs-psgr'!AB$5)</f>
        <v>89038467.737184212</v>
      </c>
      <c r="AC2" s="4">
        <f>AC$5*('BNVP-HDVs-psgr'!AC$2/'BNVP-HDVs-psgr'!AC$5)</f>
        <v>89079324.013967782</v>
      </c>
      <c r="AD2" s="4">
        <f>AD$5*('BNVP-HDVs-psgr'!AD$2/'BNVP-HDVs-psgr'!AD$5)</f>
        <v>89124850.139682233</v>
      </c>
      <c r="AE2" s="4">
        <f>AE$5*('BNVP-HDVs-psgr'!AE$2/'BNVP-HDVs-psgr'!AE$5)</f>
        <v>89165933.346189901</v>
      </c>
      <c r="AF2" s="4">
        <f>AF$5*('BNVP-HDVs-psgr'!AF$2/'BNVP-HDVs-psgr'!AF$5)</f>
        <v>89195959.957196161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701</v>
      </c>
      <c r="B8" s="4">
        <f>B$5*('BNVP-HDVs-psgr'!B$8/'BNVP-HDVs-psgr'!B$5)</f>
        <v>154491660.71609786</v>
      </c>
      <c r="C8" s="4">
        <f>C$5*('BNVP-HDVs-psgr'!C$8/'BNVP-HDVs-psgr'!C$5)</f>
        <v>151260133.19039667</v>
      </c>
      <c r="D8" s="4">
        <f>D$5*('BNVP-HDVs-psgr'!D$8/'BNVP-HDVs-psgr'!D$5)</f>
        <v>147761132.53753552</v>
      </c>
      <c r="E8" s="4">
        <f>E$5*('BNVP-HDVs-psgr'!E$8/'BNVP-HDVs-psgr'!E$5)</f>
        <v>144398789.58272099</v>
      </c>
      <c r="F8" s="4">
        <f>F$5*('BNVP-HDVs-psgr'!F$8/'BNVP-HDVs-psgr'!F$5)</f>
        <v>140739102.09168199</v>
      </c>
      <c r="G8" s="4">
        <f>G$5*('BNVP-HDVs-psgr'!G$8/'BNVP-HDVs-psgr'!G$5)</f>
        <v>136925889.78342617</v>
      </c>
      <c r="H8" s="4">
        <f>H$5*('BNVP-HDVs-psgr'!H$8/'BNVP-HDVs-psgr'!H$5)</f>
        <v>133392594.81820837</v>
      </c>
      <c r="I8" s="4">
        <f>I$5*('BNVP-HDVs-psgr'!I$8/'BNVP-HDVs-psgr'!I$5)</f>
        <v>130829891.28745404</v>
      </c>
      <c r="J8" s="4">
        <f>J$5*('BNVP-HDVs-psgr'!J$8/'BNVP-HDVs-psgr'!J$5)</f>
        <v>128333023.01681408</v>
      </c>
      <c r="K8" s="4">
        <f>K$5*('BNVP-HDVs-psgr'!K$8/'BNVP-HDVs-psgr'!K$5)</f>
        <v>125976278.16803631</v>
      </c>
      <c r="L8" s="4">
        <f>L$5*('BNVP-HDVs-psgr'!L$8/'BNVP-HDVs-psgr'!L$5)</f>
        <v>123807305.60544966</v>
      </c>
      <c r="M8" s="4">
        <f>M$5*('BNVP-HDVs-psgr'!M$8/'BNVP-HDVs-psgr'!M$5)</f>
        <v>121551943.27143985</v>
      </c>
      <c r="N8" s="4">
        <f>N$5*('BNVP-HDVs-psgr'!N$8/'BNVP-HDVs-psgr'!N$5)</f>
        <v>119534880.46002723</v>
      </c>
      <c r="O8" s="4">
        <f>O$5*('BNVP-HDVs-psgr'!O$8/'BNVP-HDVs-psgr'!O$5)</f>
        <v>117566332.63257986</v>
      </c>
      <c r="P8" s="4">
        <f>P$5*('BNVP-HDVs-psgr'!P$8/'BNVP-HDVs-psgr'!P$5)</f>
        <v>115757829.41967261</v>
      </c>
      <c r="Q8" s="4">
        <f>Q$5*('BNVP-HDVs-psgr'!Q$8/'BNVP-HDVs-psgr'!Q$5)</f>
        <v>113931413.19655168</v>
      </c>
      <c r="R8" s="4">
        <f>R$5*('BNVP-HDVs-psgr'!R$8/'BNVP-HDVs-psgr'!R$5)</f>
        <v>112275512.13080119</v>
      </c>
      <c r="S8" s="4">
        <f>S$5*('BNVP-HDVs-psgr'!S$8/'BNVP-HDVs-psgr'!S$5)</f>
        <v>110698546.2223262</v>
      </c>
      <c r="T8" s="4">
        <f>T$5*('BNVP-HDVs-psgr'!T$8/'BNVP-HDVs-psgr'!T$5)</f>
        <v>109189861.9135125</v>
      </c>
      <c r="U8" s="4">
        <f>U$5*('BNVP-HDVs-psgr'!U$8/'BNVP-HDVs-psgr'!U$5)</f>
        <v>107721202.2427018</v>
      </c>
      <c r="V8" s="4">
        <f>V$5*('BNVP-HDVs-psgr'!V$8/'BNVP-HDVs-psgr'!V$5)</f>
        <v>106358924.86631916</v>
      </c>
      <c r="W8" s="4">
        <f>W$5*('BNVP-HDVs-psgr'!W$8/'BNVP-HDVs-psgr'!W$5)</f>
        <v>105048997.99215819</v>
      </c>
      <c r="X8" s="4">
        <f>X$5*('BNVP-HDVs-psgr'!X$8/'BNVP-HDVs-psgr'!X$5)</f>
        <v>103790695.49010713</v>
      </c>
      <c r="Y8" s="4">
        <f>Y$5*('BNVP-HDVs-psgr'!Y$8/'BNVP-HDVs-psgr'!Y$5)</f>
        <v>102607607.93842833</v>
      </c>
      <c r="Z8" s="4">
        <f>Z$5*('BNVP-HDVs-psgr'!Z$8/'BNVP-HDVs-psgr'!Z$5)</f>
        <v>101479541.60047114</v>
      </c>
      <c r="AA8" s="4">
        <f>AA$5*('BNVP-HDVs-psgr'!AA$8/'BNVP-HDVs-psgr'!AA$5)</f>
        <v>100406849.96736236</v>
      </c>
      <c r="AB8" s="4">
        <f>AB$5*('BNVP-HDVs-psgr'!AB$8/'BNVP-HDVs-psgr'!AB$5)</f>
        <v>99354493.310954943</v>
      </c>
      <c r="AC8" s="4">
        <f>AC$5*('BNVP-HDVs-psgr'!AC$8/'BNVP-HDVs-psgr'!AC$5)</f>
        <v>98373089.620645955</v>
      </c>
      <c r="AD8" s="4">
        <f>AD$5*('BNVP-HDVs-psgr'!AD$8/'BNVP-HDVs-psgr'!AD$5)</f>
        <v>97418403.514378712</v>
      </c>
      <c r="AE8" s="4">
        <f>AE$5*('BNVP-HDVs-psgr'!AE$8/'BNVP-HDVs-psgr'!AE$5)</f>
        <v>96536084.236885265</v>
      </c>
      <c r="AF8" s="4">
        <f>AF$5*('BNVP-HDVs-psgr'!AF$8/'BNVP-HDVs-psgr'!AF$5)</f>
        <v>95692071.443318948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cols>
    <col min="1" max="1" width="25.5703125" customWidth="1"/>
    <col min="2" max="2" width="30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809</v>
      </c>
    </row>
    <row r="10" spans="1:36" x14ac:dyDescent="0.25">
      <c r="A10" t="s">
        <v>744</v>
      </c>
    </row>
    <row r="11" spans="1:36" x14ac:dyDescent="0.25">
      <c r="A11" t="s">
        <v>745</v>
      </c>
    </row>
    <row r="12" spans="1:36" x14ac:dyDescent="0.25">
      <c r="A12" t="s">
        <v>746</v>
      </c>
    </row>
    <row r="13" spans="1:36" x14ac:dyDescent="0.25">
      <c r="A13" t="s">
        <v>747</v>
      </c>
    </row>
    <row r="14" spans="1:36" x14ac:dyDescent="0.25">
      <c r="B14" t="s">
        <v>748</v>
      </c>
      <c r="C14" t="s">
        <v>807</v>
      </c>
      <c r="D14" t="s">
        <v>808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809</v>
      </c>
    </row>
    <row r="15" spans="1:36" x14ac:dyDescent="0.25">
      <c r="A15" t="s">
        <v>749</v>
      </c>
      <c r="C15" t="s">
        <v>810</v>
      </c>
    </row>
    <row r="16" spans="1:36" x14ac:dyDescent="0.25">
      <c r="A16" t="s">
        <v>750</v>
      </c>
      <c r="C16" t="s">
        <v>811</v>
      </c>
    </row>
    <row r="17" spans="1:36" x14ac:dyDescent="0.25">
      <c r="A17" t="s">
        <v>751</v>
      </c>
      <c r="B17" t="s">
        <v>752</v>
      </c>
      <c r="C17" t="s">
        <v>812</v>
      </c>
      <c r="D17" t="s">
        <v>813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8">
        <v>-1.0999999999999999E-2</v>
      </c>
    </row>
    <row r="18" spans="1:36" x14ac:dyDescent="0.25">
      <c r="A18" t="s">
        <v>753</v>
      </c>
      <c r="B18" t="s">
        <v>754</v>
      </c>
      <c r="C18" t="s">
        <v>814</v>
      </c>
      <c r="D18" t="s">
        <v>813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8">
        <v>-0.115</v>
      </c>
    </row>
    <row r="19" spans="1:36" x14ac:dyDescent="0.25">
      <c r="A19" t="s">
        <v>755</v>
      </c>
      <c r="B19" t="s">
        <v>756</v>
      </c>
      <c r="C19" t="s">
        <v>815</v>
      </c>
      <c r="D19" t="s">
        <v>813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8">
        <v>-1.0999999999999999E-2</v>
      </c>
    </row>
    <row r="20" spans="1:36" x14ac:dyDescent="0.25">
      <c r="A20" t="s">
        <v>757</v>
      </c>
      <c r="C20" t="s">
        <v>816</v>
      </c>
    </row>
    <row r="21" spans="1:36" x14ac:dyDescent="0.25">
      <c r="A21" t="s">
        <v>758</v>
      </c>
      <c r="B21" t="s">
        <v>759</v>
      </c>
      <c r="C21" t="s">
        <v>817</v>
      </c>
      <c r="D21" t="s">
        <v>813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8">
        <v>-3.4000000000000002E-2</v>
      </c>
    </row>
    <row r="22" spans="1:36" x14ac:dyDescent="0.25">
      <c r="A22" s="29" t="s">
        <v>25</v>
      </c>
      <c r="B22" t="s">
        <v>760</v>
      </c>
      <c r="C22" t="s">
        <v>818</v>
      </c>
      <c r="D22" t="s">
        <v>813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8">
        <v>-3.6999999999999998E-2</v>
      </c>
    </row>
    <row r="23" spans="1:36" x14ac:dyDescent="0.25">
      <c r="A23" s="29" t="s">
        <v>24</v>
      </c>
      <c r="B23" t="s">
        <v>761</v>
      </c>
      <c r="C23" t="s">
        <v>819</v>
      </c>
      <c r="D23" t="s">
        <v>813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8">
        <v>8.7999999999999995E-2</v>
      </c>
    </row>
    <row r="24" spans="1:36" x14ac:dyDescent="0.25">
      <c r="A24" s="29" t="s">
        <v>681</v>
      </c>
      <c r="B24" t="s">
        <v>762</v>
      </c>
      <c r="C24" t="s">
        <v>820</v>
      </c>
      <c r="D24" t="s">
        <v>813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8">
        <v>0.1</v>
      </c>
    </row>
    <row r="25" spans="1:36" x14ac:dyDescent="0.25">
      <c r="A25" t="s">
        <v>32</v>
      </c>
      <c r="B25" t="s">
        <v>763</v>
      </c>
      <c r="C25" t="s">
        <v>821</v>
      </c>
      <c r="D25" t="s">
        <v>813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8">
        <v>4.5999999999999999E-2</v>
      </c>
    </row>
    <row r="26" spans="1:36" x14ac:dyDescent="0.25">
      <c r="A26" t="s">
        <v>31</v>
      </c>
      <c r="B26" t="s">
        <v>764</v>
      </c>
      <c r="C26" t="s">
        <v>822</v>
      </c>
      <c r="D26" t="s">
        <v>813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8">
        <v>-8.9999999999999993E-3</v>
      </c>
    </row>
    <row r="27" spans="1:36" x14ac:dyDescent="0.25">
      <c r="A27" t="s">
        <v>765</v>
      </c>
      <c r="B27" t="s">
        <v>766</v>
      </c>
      <c r="C27" t="s">
        <v>823</v>
      </c>
      <c r="D27" t="s">
        <v>813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12</v>
      </c>
    </row>
    <row r="28" spans="1:36" x14ac:dyDescent="0.25">
      <c r="A28" t="s">
        <v>767</v>
      </c>
      <c r="B28" t="s">
        <v>768</v>
      </c>
      <c r="C28" t="s">
        <v>824</v>
      </c>
      <c r="D28" t="s">
        <v>813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8">
        <v>0.02</v>
      </c>
    </row>
    <row r="29" spans="1:36" x14ac:dyDescent="0.25">
      <c r="A29" t="s">
        <v>769</v>
      </c>
      <c r="B29" t="s">
        <v>770</v>
      </c>
      <c r="C29" t="s">
        <v>825</v>
      </c>
      <c r="D29" t="s">
        <v>813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8">
        <v>-2.1000000000000001E-2</v>
      </c>
    </row>
    <row r="30" spans="1:36" x14ac:dyDescent="0.25">
      <c r="A30" t="s">
        <v>771</v>
      </c>
      <c r="B30" t="s">
        <v>772</v>
      </c>
      <c r="C30" t="s">
        <v>826</v>
      </c>
      <c r="D30" t="s">
        <v>813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8">
        <v>-1.6E-2</v>
      </c>
    </row>
    <row r="31" spans="1:36" x14ac:dyDescent="0.25">
      <c r="A31" t="s">
        <v>773</v>
      </c>
      <c r="B31" t="s">
        <v>774</v>
      </c>
      <c r="C31" t="s">
        <v>827</v>
      </c>
      <c r="D31" t="s">
        <v>813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8">
        <v>2.3E-2</v>
      </c>
    </row>
    <row r="32" spans="1:36" x14ac:dyDescent="0.25">
      <c r="A32" t="s">
        <v>775</v>
      </c>
      <c r="B32" t="s">
        <v>776</v>
      </c>
      <c r="C32" t="s">
        <v>828</v>
      </c>
      <c r="D32" t="s">
        <v>813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8">
        <v>4.0000000000000001E-3</v>
      </c>
    </row>
    <row r="33" spans="1:36" x14ac:dyDescent="0.25">
      <c r="A33" t="s">
        <v>21</v>
      </c>
      <c r="B33" t="s">
        <v>777</v>
      </c>
      <c r="C33" t="s">
        <v>829</v>
      </c>
      <c r="D33" t="s">
        <v>813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12</v>
      </c>
    </row>
    <row r="34" spans="1:36" x14ac:dyDescent="0.25">
      <c r="A34" t="s">
        <v>20</v>
      </c>
      <c r="B34" t="s">
        <v>778</v>
      </c>
      <c r="C34" t="s">
        <v>830</v>
      </c>
      <c r="D34" t="s">
        <v>813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8">
        <v>2.9000000000000001E-2</v>
      </c>
    </row>
    <row r="35" spans="1:36" x14ac:dyDescent="0.25">
      <c r="A35" t="s">
        <v>779</v>
      </c>
      <c r="B35" t="s">
        <v>780</v>
      </c>
      <c r="C35" t="s">
        <v>831</v>
      </c>
      <c r="D35" t="s">
        <v>813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8">
        <v>2.1999999999999999E-2</v>
      </c>
    </row>
    <row r="36" spans="1:36" x14ac:dyDescent="0.25">
      <c r="A36" t="s">
        <v>720</v>
      </c>
      <c r="B36" t="s">
        <v>781</v>
      </c>
      <c r="C36" t="s">
        <v>832</v>
      </c>
      <c r="D36" t="s">
        <v>813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8">
        <v>-7.0000000000000001E-3</v>
      </c>
    </row>
    <row r="37" spans="1:36" x14ac:dyDescent="0.25">
      <c r="A37" t="s">
        <v>782</v>
      </c>
      <c r="C37" t="s">
        <v>833</v>
      </c>
    </row>
    <row r="38" spans="1:36" x14ac:dyDescent="0.25">
      <c r="A38" t="s">
        <v>783</v>
      </c>
      <c r="C38" t="s">
        <v>834</v>
      </c>
    </row>
    <row r="39" spans="1:36" x14ac:dyDescent="0.25">
      <c r="A39" t="s">
        <v>751</v>
      </c>
      <c r="B39" t="s">
        <v>784</v>
      </c>
      <c r="C39" t="s">
        <v>835</v>
      </c>
      <c r="D39" t="s">
        <v>813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8">
        <v>7.0000000000000001E-3</v>
      </c>
    </row>
    <row r="40" spans="1:36" x14ac:dyDescent="0.25">
      <c r="A40" t="s">
        <v>753</v>
      </c>
      <c r="B40" t="s">
        <v>785</v>
      </c>
      <c r="C40" t="s">
        <v>836</v>
      </c>
      <c r="D40" t="s">
        <v>813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8">
        <v>4.7E-2</v>
      </c>
    </row>
    <row r="41" spans="1:36" x14ac:dyDescent="0.25">
      <c r="A41" t="s">
        <v>786</v>
      </c>
      <c r="B41" t="s">
        <v>787</v>
      </c>
      <c r="C41" t="s">
        <v>837</v>
      </c>
      <c r="D41" t="s">
        <v>813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8">
        <v>7.0000000000000001E-3</v>
      </c>
    </row>
    <row r="42" spans="1:36" x14ac:dyDescent="0.25">
      <c r="A42" t="s">
        <v>788</v>
      </c>
      <c r="C42" t="s">
        <v>838</v>
      </c>
    </row>
    <row r="43" spans="1:36" x14ac:dyDescent="0.25">
      <c r="A43" t="s">
        <v>758</v>
      </c>
      <c r="B43" t="s">
        <v>789</v>
      </c>
      <c r="C43" t="s">
        <v>839</v>
      </c>
      <c r="D43" t="s">
        <v>813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8">
        <v>-6.0000000000000001E-3</v>
      </c>
    </row>
    <row r="44" spans="1:36" x14ac:dyDescent="0.25">
      <c r="A44" t="s">
        <v>25</v>
      </c>
      <c r="B44" t="s">
        <v>790</v>
      </c>
      <c r="C44" t="s">
        <v>840</v>
      </c>
      <c r="D44" t="s">
        <v>813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8">
        <v>-0.11600000000000001</v>
      </c>
    </row>
    <row r="45" spans="1:36" x14ac:dyDescent="0.25">
      <c r="A45" t="s">
        <v>24</v>
      </c>
      <c r="B45" t="s">
        <v>791</v>
      </c>
      <c r="C45" t="s">
        <v>841</v>
      </c>
      <c r="D45" t="s">
        <v>813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8">
        <v>0.13700000000000001</v>
      </c>
    </row>
    <row r="46" spans="1:36" x14ac:dyDescent="0.25">
      <c r="A46" t="s">
        <v>681</v>
      </c>
      <c r="B46" t="s">
        <v>792</v>
      </c>
      <c r="C46" t="s">
        <v>842</v>
      </c>
      <c r="D46" t="s">
        <v>813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8">
        <v>0.156</v>
      </c>
    </row>
    <row r="47" spans="1:36" x14ac:dyDescent="0.25">
      <c r="A47" t="s">
        <v>32</v>
      </c>
      <c r="B47" t="s">
        <v>793</v>
      </c>
      <c r="C47" t="s">
        <v>843</v>
      </c>
      <c r="D47" t="s">
        <v>813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8">
        <v>6.9000000000000006E-2</v>
      </c>
    </row>
    <row r="48" spans="1:36" x14ac:dyDescent="0.25">
      <c r="A48" t="s">
        <v>31</v>
      </c>
      <c r="B48" t="s">
        <v>794</v>
      </c>
      <c r="C48" t="s">
        <v>844</v>
      </c>
      <c r="D48" t="s">
        <v>813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8">
        <v>0.14499999999999999</v>
      </c>
    </row>
    <row r="49" spans="1:36" x14ac:dyDescent="0.25">
      <c r="A49" t="s">
        <v>765</v>
      </c>
      <c r="B49" t="s">
        <v>795</v>
      </c>
      <c r="C49" t="s">
        <v>845</v>
      </c>
      <c r="D49" t="s">
        <v>813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12</v>
      </c>
    </row>
    <row r="50" spans="1:36" x14ac:dyDescent="0.25">
      <c r="A50" t="s">
        <v>767</v>
      </c>
      <c r="B50" t="s">
        <v>796</v>
      </c>
      <c r="C50" t="s">
        <v>846</v>
      </c>
      <c r="D50" t="s">
        <v>813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8">
        <v>8.1000000000000003E-2</v>
      </c>
    </row>
    <row r="51" spans="1:36" x14ac:dyDescent="0.25">
      <c r="A51" t="s">
        <v>769</v>
      </c>
      <c r="B51" t="s">
        <v>797</v>
      </c>
      <c r="C51" t="s">
        <v>847</v>
      </c>
      <c r="D51" t="s">
        <v>813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8">
        <v>-5.0000000000000001E-3</v>
      </c>
    </row>
    <row r="52" spans="1:36" x14ac:dyDescent="0.25">
      <c r="A52" t="s">
        <v>771</v>
      </c>
      <c r="B52" t="s">
        <v>798</v>
      </c>
      <c r="C52" t="s">
        <v>848</v>
      </c>
      <c r="D52" t="s">
        <v>813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8">
        <v>8.0000000000000002E-3</v>
      </c>
    </row>
    <row r="53" spans="1:36" x14ac:dyDescent="0.25">
      <c r="A53" t="s">
        <v>773</v>
      </c>
      <c r="B53" t="s">
        <v>799</v>
      </c>
      <c r="C53" t="s">
        <v>849</v>
      </c>
      <c r="D53" t="s">
        <v>813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8">
        <v>1.4E-2</v>
      </c>
    </row>
    <row r="54" spans="1:36" x14ac:dyDescent="0.25">
      <c r="A54" t="s">
        <v>775</v>
      </c>
      <c r="B54" t="s">
        <v>800</v>
      </c>
      <c r="C54" t="s">
        <v>850</v>
      </c>
      <c r="D54" t="s">
        <v>813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8">
        <v>-2.7E-2</v>
      </c>
    </row>
    <row r="55" spans="1:36" x14ac:dyDescent="0.25">
      <c r="A55" t="s">
        <v>21</v>
      </c>
      <c r="B55" t="s">
        <v>801</v>
      </c>
      <c r="C55" t="s">
        <v>851</v>
      </c>
      <c r="D55" t="s">
        <v>813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12</v>
      </c>
    </row>
    <row r="56" spans="1:36" x14ac:dyDescent="0.25">
      <c r="A56" t="s">
        <v>20</v>
      </c>
      <c r="B56" t="s">
        <v>802</v>
      </c>
      <c r="C56" t="s">
        <v>852</v>
      </c>
      <c r="D56" t="s">
        <v>813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8">
        <v>0.245</v>
      </c>
    </row>
    <row r="57" spans="1:36" x14ac:dyDescent="0.25">
      <c r="A57" t="s">
        <v>803</v>
      </c>
      <c r="B57" t="s">
        <v>804</v>
      </c>
      <c r="C57" t="s">
        <v>853</v>
      </c>
      <c r="D57" t="s">
        <v>813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8">
        <v>2.1999999999999999E-2</v>
      </c>
    </row>
    <row r="58" spans="1:36" x14ac:dyDescent="0.25">
      <c r="A58" t="s">
        <v>721</v>
      </c>
      <c r="B58" t="s">
        <v>805</v>
      </c>
      <c r="C58" t="s">
        <v>854</v>
      </c>
      <c r="D58" t="s">
        <v>813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8">
        <v>0.01</v>
      </c>
    </row>
    <row r="59" spans="1:36" x14ac:dyDescent="0.25">
      <c r="A59" t="s">
        <v>722</v>
      </c>
      <c r="B59" t="s">
        <v>806</v>
      </c>
      <c r="C59" t="s">
        <v>855</v>
      </c>
      <c r="D59" t="s">
        <v>813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8">
        <v>2E-3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topLeftCell="T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3612546.23239929</v>
      </c>
      <c r="D2" s="4">
        <f>D$5*('BNVP-HDVs-psgr'!D$2/'BNVP-HDVs-psgr'!D$5)</f>
        <v>3620234.4692477835</v>
      </c>
      <c r="E2" s="4">
        <f>E$5*('BNVP-HDVs-psgr'!E$2/'BNVP-HDVs-psgr'!E$5)</f>
        <v>3598557.5550998123</v>
      </c>
      <c r="F2" s="4">
        <f>F$5*('BNVP-HDVs-psgr'!F$2/'BNVP-HDVs-psgr'!F$5)</f>
        <v>3580916.6978478213</v>
      </c>
      <c r="G2" s="4">
        <f>G$5*('BNVP-HDVs-psgr'!G$2/'BNVP-HDVs-psgr'!G$5)</f>
        <v>3567051.1396017168</v>
      </c>
      <c r="H2" s="4">
        <f>H$5*('BNVP-HDVs-psgr'!H$2/'BNVP-HDVs-psgr'!H$5)</f>
        <v>3549208.8546105297</v>
      </c>
      <c r="I2" s="4">
        <f>I$5*('BNVP-HDVs-psgr'!I$2/'BNVP-HDVs-psgr'!I$5)</f>
        <v>3529445.5722318636</v>
      </c>
      <c r="J2" s="4">
        <f>J$5*('BNVP-HDVs-psgr'!J$2/'BNVP-HDVs-psgr'!J$5)</f>
        <v>3512078.1675216616</v>
      </c>
      <c r="K2" s="4">
        <f>K$5*('BNVP-HDVs-psgr'!K$2/'BNVP-HDVs-psgr'!K$5)</f>
        <v>3497228.0985438754</v>
      </c>
      <c r="L2" s="4">
        <f>L$5*('BNVP-HDVs-psgr'!L$2/'BNVP-HDVs-psgr'!L$5)</f>
        <v>3485189.0356651382</v>
      </c>
      <c r="M2" s="4">
        <f>M$5*('BNVP-HDVs-psgr'!M$2/'BNVP-HDVs-psgr'!M$5)</f>
        <v>3475626.9239129461</v>
      </c>
      <c r="N2" s="4">
        <f>N$5*('BNVP-HDVs-psgr'!N$2/'BNVP-HDVs-psgr'!N$5)</f>
        <v>3465640.2165660276</v>
      </c>
      <c r="O2" s="4">
        <f>O$5*('BNVP-HDVs-psgr'!O$2/'BNVP-HDVs-psgr'!O$5)</f>
        <v>3456955.677975242</v>
      </c>
      <c r="P2" s="4">
        <f>P$5*('BNVP-HDVs-psgr'!P$2/'BNVP-HDVs-psgr'!P$5)</f>
        <v>3449560.26745085</v>
      </c>
      <c r="Q2" s="4">
        <f>Q$5*('BNVP-HDVs-psgr'!Q$2/'BNVP-HDVs-psgr'!Q$5)</f>
        <v>3443671.7786983987</v>
      </c>
      <c r="R2" s="4">
        <f>R$5*('BNVP-HDVs-psgr'!R$2/'BNVP-HDVs-psgr'!R$5)</f>
        <v>3437581.4866704741</v>
      </c>
      <c r="S2" s="4">
        <f>S$5*('BNVP-HDVs-psgr'!S$2/'BNVP-HDVs-psgr'!S$5)</f>
        <v>3432295.6662137471</v>
      </c>
      <c r="T2" s="4">
        <f>T$5*('BNVP-HDVs-psgr'!T$2/'BNVP-HDVs-psgr'!T$5)</f>
        <v>3427814.2053897693</v>
      </c>
      <c r="U2" s="4">
        <f>U$5*('BNVP-HDVs-psgr'!U$2/'BNVP-HDVs-psgr'!U$5)</f>
        <v>3424311.1558147115</v>
      </c>
      <c r="V2" s="4">
        <f>V$5*('BNVP-HDVs-psgr'!V$2/'BNVP-HDVs-psgr'!V$5)</f>
        <v>3421307.626297439</v>
      </c>
      <c r="W2" s="4">
        <f>W$5*('BNVP-HDVs-psgr'!W$2/'BNVP-HDVs-psgr'!W$5)</f>
        <v>3423978.8718001302</v>
      </c>
      <c r="X2" s="4">
        <f>X$5*('BNVP-HDVs-psgr'!X$2/'BNVP-HDVs-psgr'!X$5)</f>
        <v>3426282.1475450224</v>
      </c>
      <c r="Y2" s="4">
        <f>Y$5*('BNVP-HDVs-psgr'!Y$2/'BNVP-HDVs-psgr'!Y$5)</f>
        <v>3428219.2334950469</v>
      </c>
      <c r="Z2" s="4">
        <f>Z$5*('BNVP-HDVs-psgr'!Z$2/'BNVP-HDVs-psgr'!Z$5)</f>
        <v>3429947.7167221233</v>
      </c>
      <c r="AA2" s="4">
        <f>AA$5*('BNVP-HDVs-psgr'!AA$2/'BNVP-HDVs-psgr'!AA$5)</f>
        <v>3431576.3000565185</v>
      </c>
      <c r="AB2" s="4">
        <f>AB$5*('BNVP-HDVs-psgr'!AB$2/'BNVP-HDVs-psgr'!AB$5)</f>
        <v>3433359.9384518331</v>
      </c>
      <c r="AC2" s="4">
        <f>AC$5*('BNVP-HDVs-psgr'!AC$2/'BNVP-HDVs-psgr'!AC$5)</f>
        <v>3434935.3732892461</v>
      </c>
      <c r="AD2" s="4">
        <f>AD$5*('BNVP-HDVs-psgr'!AD$2/'BNVP-HDVs-psgr'!AD$5)</f>
        <v>3436690.8794221939</v>
      </c>
      <c r="AE2" s="4">
        <f>AE$5*('BNVP-HDVs-psgr'!AE$2/'BNVP-HDVs-psgr'!AE$5)</f>
        <v>3438275.0647631064</v>
      </c>
      <c r="AF2" s="4">
        <f>AF$5*('BNVP-HDVs-psgr'!AF$2/'BNVP-HDVs-psgr'!AF$5)</f>
        <v>3439432.9032337852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v>2500000</v>
      </c>
      <c r="C5">
        <f t="shared" ref="C5:AF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701</v>
      </c>
      <c r="B8" s="4">
        <f>B$5*('BNVP-HDVs-psgr'!B$8/'BNVP-HDVs-psgr'!B$5)</f>
        <v>5957261.981340535</v>
      </c>
      <c r="C8" s="4">
        <f>C$5*('BNVP-HDVs-psgr'!C$8/'BNVP-HDVs-psgr'!C$5)</f>
        <v>5832652.950786503</v>
      </c>
      <c r="D8" s="4">
        <f>D$5*('BNVP-HDVs-psgr'!D$8/'BNVP-HDVs-psgr'!D$5)</f>
        <v>5697730.0464345319</v>
      </c>
      <c r="E8" s="4">
        <f>E$5*('BNVP-HDVs-psgr'!E$8/'BNVP-HDVs-psgr'!E$5)</f>
        <v>5568076.7191280592</v>
      </c>
      <c r="F8" s="4">
        <f>F$5*('BNVP-HDVs-psgr'!F$8/'BNVP-HDVs-psgr'!F$5)</f>
        <v>5426957.6642036755</v>
      </c>
      <c r="G8" s="4">
        <f>G$5*('BNVP-HDVs-psgr'!G$8/'BNVP-HDVs-psgr'!G$5)</f>
        <v>5279918.6291809576</v>
      </c>
      <c r="H8" s="4">
        <f>H$5*('BNVP-HDVs-psgr'!H$8/'BNVP-HDVs-psgr'!H$5)</f>
        <v>5143673.3220388833</v>
      </c>
      <c r="I8" s="4">
        <f>I$5*('BNVP-HDVs-psgr'!I$8/'BNVP-HDVs-psgr'!I$5)</f>
        <v>5044854.4198247055</v>
      </c>
      <c r="J8" s="4">
        <f>J$5*('BNVP-HDVs-psgr'!J$8/'BNVP-HDVs-psgr'!J$5)</f>
        <v>4948574.1523193093</v>
      </c>
      <c r="K8" s="4">
        <f>K$5*('BNVP-HDVs-psgr'!K$8/'BNVP-HDVs-psgr'!K$5)</f>
        <v>4857697.1015952304</v>
      </c>
      <c r="L8" s="4">
        <f>L$5*('BNVP-HDVs-psgr'!L$8/'BNVP-HDVs-psgr'!L$5)</f>
        <v>4774060.6274594981</v>
      </c>
      <c r="M8" s="4">
        <f>M$5*('BNVP-HDVs-psgr'!M$8/'BNVP-HDVs-psgr'!M$5)</f>
        <v>4687092.9282046212</v>
      </c>
      <c r="N8" s="4">
        <f>N$5*('BNVP-HDVs-psgr'!N$8/'BNVP-HDVs-psgr'!N$5)</f>
        <v>4609314.1565563204</v>
      </c>
      <c r="O8" s="4">
        <f>O$5*('BNVP-HDVs-psgr'!O$8/'BNVP-HDVs-psgr'!O$5)</f>
        <v>4533406.1426444678</v>
      </c>
      <c r="P8" s="4">
        <f>P$5*('BNVP-HDVs-psgr'!P$8/'BNVP-HDVs-psgr'!P$5)</f>
        <v>4463669.5148974005</v>
      </c>
      <c r="Q8" s="4">
        <f>Q$5*('BNVP-HDVs-psgr'!Q$8/'BNVP-HDVs-psgr'!Q$5)</f>
        <v>4393242.1541086761</v>
      </c>
      <c r="R8" s="4">
        <f>R$5*('BNVP-HDVs-psgr'!R$8/'BNVP-HDVs-psgr'!R$5)</f>
        <v>4329389.927922925</v>
      </c>
      <c r="S8" s="4">
        <f>S$5*('BNVP-HDVs-psgr'!S$8/'BNVP-HDVs-psgr'!S$5)</f>
        <v>4268581.4738686197</v>
      </c>
      <c r="T8" s="4">
        <f>T$5*('BNVP-HDVs-psgr'!T$8/'BNVP-HDVs-psgr'!T$5)</f>
        <v>4210405.9863822293</v>
      </c>
      <c r="U8" s="4">
        <f>U$5*('BNVP-HDVs-psgr'!U$8/'BNVP-HDVs-psgr'!U$5)</f>
        <v>4153773.8653998119</v>
      </c>
      <c r="V8" s="4">
        <f>V$5*('BNVP-HDVs-psgr'!V$8/'BNVP-HDVs-psgr'!V$5)</f>
        <v>4101243.889446754</v>
      </c>
      <c r="W8" s="4">
        <f>W$5*('BNVP-HDVs-psgr'!W$8/'BNVP-HDVs-psgr'!W$5)</f>
        <v>4050732.5703917034</v>
      </c>
      <c r="X8" s="4">
        <f>X$5*('BNVP-HDVs-psgr'!X$8/'BNVP-HDVs-psgr'!X$5)</f>
        <v>4002211.9083588868</v>
      </c>
      <c r="Y8" s="4">
        <f>Y$5*('BNVP-HDVs-psgr'!Y$8/'BNVP-HDVs-psgr'!Y$5)</f>
        <v>3956591.5657491642</v>
      </c>
      <c r="Z8" s="4">
        <f>Z$5*('BNVP-HDVs-psgr'!Z$8/'BNVP-HDVs-psgr'!Z$5)</f>
        <v>3913092.8637713809</v>
      </c>
      <c r="AA8" s="4">
        <f>AA$5*('BNVP-HDVs-psgr'!AA$8/'BNVP-HDVs-psgr'!AA$5)</f>
        <v>3871729.4331887797</v>
      </c>
      <c r="AB8" s="4">
        <f>AB$5*('BNVP-HDVs-psgr'!AB$8/'BNVP-HDVs-psgr'!AB$5)</f>
        <v>3831150.1276717843</v>
      </c>
      <c r="AC8" s="4">
        <f>AC$5*('BNVP-HDVs-psgr'!AC$8/'BNVP-HDVs-psgr'!AC$5)</f>
        <v>3793306.7977112834</v>
      </c>
      <c r="AD8" s="4">
        <f>AD$5*('BNVP-HDVs-psgr'!AD$8/'BNVP-HDVs-psgr'!AD$5)</f>
        <v>3756493.7087806701</v>
      </c>
      <c r="AE8" s="4">
        <f>AE$5*('BNVP-HDVs-psgr'!AE$8/'BNVP-HDVs-psgr'!AE$5)</f>
        <v>3722471.1145328502</v>
      </c>
      <c r="AF8" s="4">
        <f>AF$5*('BNVP-HDVs-psgr'!AF$8/'BNVP-HDVs-psgr'!AF$5)</f>
        <v>3689925.6340611419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topLeftCell="O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3612546.23239929</v>
      </c>
      <c r="D2" s="4">
        <f>D$5*('BNVP-HDVs-psgr'!D$2/'BNVP-HDVs-psgr'!D$5)</f>
        <v>3620234.4692477835</v>
      </c>
      <c r="E2" s="4">
        <f>E$5*('BNVP-HDVs-psgr'!E$2/'BNVP-HDVs-psgr'!E$5)</f>
        <v>3598557.5550998123</v>
      </c>
      <c r="F2" s="4">
        <f>F$5*('BNVP-HDVs-psgr'!F$2/'BNVP-HDVs-psgr'!F$5)</f>
        <v>3580916.6978478213</v>
      </c>
      <c r="G2" s="4">
        <f>G$5*('BNVP-HDVs-psgr'!G$2/'BNVP-HDVs-psgr'!G$5)</f>
        <v>3567051.1396017168</v>
      </c>
      <c r="H2" s="4">
        <f>H$5*('BNVP-HDVs-psgr'!H$2/'BNVP-HDVs-psgr'!H$5)</f>
        <v>3549208.8546105297</v>
      </c>
      <c r="I2" s="4">
        <f>I$5*('BNVP-HDVs-psgr'!I$2/'BNVP-HDVs-psgr'!I$5)</f>
        <v>3529445.5722318636</v>
      </c>
      <c r="J2" s="4">
        <f>J$5*('BNVP-HDVs-psgr'!J$2/'BNVP-HDVs-psgr'!J$5)</f>
        <v>3512078.1675216616</v>
      </c>
      <c r="K2" s="4">
        <f>K$5*('BNVP-HDVs-psgr'!K$2/'BNVP-HDVs-psgr'!K$5)</f>
        <v>3497228.0985438754</v>
      </c>
      <c r="L2" s="4">
        <f>L$5*('BNVP-HDVs-psgr'!L$2/'BNVP-HDVs-psgr'!L$5)</f>
        <v>3485189.0356651382</v>
      </c>
      <c r="M2" s="4">
        <f>M$5*('BNVP-HDVs-psgr'!M$2/'BNVP-HDVs-psgr'!M$5)</f>
        <v>3475626.9239129461</v>
      </c>
      <c r="N2" s="4">
        <f>N$5*('BNVP-HDVs-psgr'!N$2/'BNVP-HDVs-psgr'!N$5)</f>
        <v>3465640.2165660276</v>
      </c>
      <c r="O2" s="4">
        <f>O$5*('BNVP-HDVs-psgr'!O$2/'BNVP-HDVs-psgr'!O$5)</f>
        <v>3456955.677975242</v>
      </c>
      <c r="P2" s="4">
        <f>P$5*('BNVP-HDVs-psgr'!P$2/'BNVP-HDVs-psgr'!P$5)</f>
        <v>3449560.26745085</v>
      </c>
      <c r="Q2" s="4">
        <f>Q$5*('BNVP-HDVs-psgr'!Q$2/'BNVP-HDVs-psgr'!Q$5)</f>
        <v>3443671.7786983987</v>
      </c>
      <c r="R2" s="4">
        <f>R$5*('BNVP-HDVs-psgr'!R$2/'BNVP-HDVs-psgr'!R$5)</f>
        <v>3437581.4866704741</v>
      </c>
      <c r="S2" s="4">
        <f>S$5*('BNVP-HDVs-psgr'!S$2/'BNVP-HDVs-psgr'!S$5)</f>
        <v>3432295.6662137471</v>
      </c>
      <c r="T2" s="4">
        <f>T$5*('BNVP-HDVs-psgr'!T$2/'BNVP-HDVs-psgr'!T$5)</f>
        <v>3427814.2053897693</v>
      </c>
      <c r="U2" s="4">
        <f>U$5*('BNVP-HDVs-psgr'!U$2/'BNVP-HDVs-psgr'!U$5)</f>
        <v>3424311.1558147115</v>
      </c>
      <c r="V2" s="4">
        <f>V$5*('BNVP-HDVs-psgr'!V$2/'BNVP-HDVs-psgr'!V$5)</f>
        <v>3421307.626297439</v>
      </c>
      <c r="W2" s="4">
        <f>W$5*('BNVP-HDVs-psgr'!W$2/'BNVP-HDVs-psgr'!W$5)</f>
        <v>3423978.8718001302</v>
      </c>
      <c r="X2" s="4">
        <f>X$5*('BNVP-HDVs-psgr'!X$2/'BNVP-HDVs-psgr'!X$5)</f>
        <v>3426282.1475450224</v>
      </c>
      <c r="Y2" s="4">
        <f>Y$5*('BNVP-HDVs-psgr'!Y$2/'BNVP-HDVs-psgr'!Y$5)</f>
        <v>3428219.2334950469</v>
      </c>
      <c r="Z2" s="4">
        <f>Z$5*('BNVP-HDVs-psgr'!Z$2/'BNVP-HDVs-psgr'!Z$5)</f>
        <v>3429947.7167221233</v>
      </c>
      <c r="AA2" s="4">
        <f>AA$5*('BNVP-HDVs-psgr'!AA$2/'BNVP-HDVs-psgr'!AA$5)</f>
        <v>3431576.3000565185</v>
      </c>
      <c r="AB2" s="4">
        <f>AB$5*('BNVP-HDVs-psgr'!AB$2/'BNVP-HDVs-psgr'!AB$5)</f>
        <v>3433359.9384518331</v>
      </c>
      <c r="AC2" s="4">
        <f>AC$5*('BNVP-HDVs-psgr'!AC$2/'BNVP-HDVs-psgr'!AC$5)</f>
        <v>3434935.3732892461</v>
      </c>
      <c r="AD2" s="4">
        <f>AD$5*('BNVP-HDVs-psgr'!AD$2/'BNVP-HDVs-psgr'!AD$5)</f>
        <v>3436690.8794221939</v>
      </c>
      <c r="AE2" s="4">
        <f>AE$5*('BNVP-HDVs-psgr'!AE$2/'BNVP-HDVs-psgr'!AE$5)</f>
        <v>3438275.0647631064</v>
      </c>
      <c r="AF2" s="4">
        <f>AF$5*('BNVP-HDVs-psgr'!AF$2/'BNVP-HDVs-psgr'!AF$5)</f>
        <v>3439432.9032337852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v>2500000</v>
      </c>
      <c r="C5">
        <f t="shared" ref="C5:AF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701</v>
      </c>
      <c r="B8" s="4">
        <f>B$5*('BNVP-HDVs-psgr'!B$8/'BNVP-HDVs-psgr'!B$5)</f>
        <v>5957261.981340535</v>
      </c>
      <c r="C8" s="4">
        <f>C$5*('BNVP-HDVs-psgr'!C$8/'BNVP-HDVs-psgr'!C$5)</f>
        <v>5832652.950786503</v>
      </c>
      <c r="D8" s="4">
        <f>D$5*('BNVP-HDVs-psgr'!D$8/'BNVP-HDVs-psgr'!D$5)</f>
        <v>5697730.0464345319</v>
      </c>
      <c r="E8" s="4">
        <f>E$5*('BNVP-HDVs-psgr'!E$8/'BNVP-HDVs-psgr'!E$5)</f>
        <v>5568076.7191280592</v>
      </c>
      <c r="F8" s="4">
        <f>F$5*('BNVP-HDVs-psgr'!F$8/'BNVP-HDVs-psgr'!F$5)</f>
        <v>5426957.6642036755</v>
      </c>
      <c r="G8" s="4">
        <f>G$5*('BNVP-HDVs-psgr'!G$8/'BNVP-HDVs-psgr'!G$5)</f>
        <v>5279918.6291809576</v>
      </c>
      <c r="H8" s="4">
        <f>H$5*('BNVP-HDVs-psgr'!H$8/'BNVP-HDVs-psgr'!H$5)</f>
        <v>5143673.3220388833</v>
      </c>
      <c r="I8" s="4">
        <f>I$5*('BNVP-HDVs-psgr'!I$8/'BNVP-HDVs-psgr'!I$5)</f>
        <v>5044854.4198247055</v>
      </c>
      <c r="J8" s="4">
        <f>J$5*('BNVP-HDVs-psgr'!J$8/'BNVP-HDVs-psgr'!J$5)</f>
        <v>4948574.1523193093</v>
      </c>
      <c r="K8" s="4">
        <f>K$5*('BNVP-HDVs-psgr'!K$8/'BNVP-HDVs-psgr'!K$5)</f>
        <v>4857697.1015952304</v>
      </c>
      <c r="L8" s="4">
        <f>L$5*('BNVP-HDVs-psgr'!L$8/'BNVP-HDVs-psgr'!L$5)</f>
        <v>4774060.6274594981</v>
      </c>
      <c r="M8" s="4">
        <f>M$5*('BNVP-HDVs-psgr'!M$8/'BNVP-HDVs-psgr'!M$5)</f>
        <v>4687092.9282046212</v>
      </c>
      <c r="N8" s="4">
        <f>N$5*('BNVP-HDVs-psgr'!N$8/'BNVP-HDVs-psgr'!N$5)</f>
        <v>4609314.1565563204</v>
      </c>
      <c r="O8" s="4">
        <f>O$5*('BNVP-HDVs-psgr'!O$8/'BNVP-HDVs-psgr'!O$5)</f>
        <v>4533406.1426444678</v>
      </c>
      <c r="P8" s="4">
        <f>P$5*('BNVP-HDVs-psgr'!P$8/'BNVP-HDVs-psgr'!P$5)</f>
        <v>4463669.5148974005</v>
      </c>
      <c r="Q8" s="4">
        <f>Q$5*('BNVP-HDVs-psgr'!Q$8/'BNVP-HDVs-psgr'!Q$5)</f>
        <v>4393242.1541086761</v>
      </c>
      <c r="R8" s="4">
        <f>R$5*('BNVP-HDVs-psgr'!R$8/'BNVP-HDVs-psgr'!R$5)</f>
        <v>4329389.927922925</v>
      </c>
      <c r="S8" s="4">
        <f>S$5*('BNVP-HDVs-psgr'!S$8/'BNVP-HDVs-psgr'!S$5)</f>
        <v>4268581.4738686197</v>
      </c>
      <c r="T8" s="4">
        <f>T$5*('BNVP-HDVs-psgr'!T$8/'BNVP-HDVs-psgr'!T$5)</f>
        <v>4210405.9863822293</v>
      </c>
      <c r="U8" s="4">
        <f>U$5*('BNVP-HDVs-psgr'!U$8/'BNVP-HDVs-psgr'!U$5)</f>
        <v>4153773.8653998119</v>
      </c>
      <c r="V8" s="4">
        <f>V$5*('BNVP-HDVs-psgr'!V$8/'BNVP-HDVs-psgr'!V$5)</f>
        <v>4101243.889446754</v>
      </c>
      <c r="W8" s="4">
        <f>W$5*('BNVP-HDVs-psgr'!W$8/'BNVP-HDVs-psgr'!W$5)</f>
        <v>4050732.5703917034</v>
      </c>
      <c r="X8" s="4">
        <f>X$5*('BNVP-HDVs-psgr'!X$8/'BNVP-HDVs-psgr'!X$5)</f>
        <v>4002211.9083588868</v>
      </c>
      <c r="Y8" s="4">
        <f>Y$5*('BNVP-HDVs-psgr'!Y$8/'BNVP-HDVs-psgr'!Y$5)</f>
        <v>3956591.5657491642</v>
      </c>
      <c r="Z8" s="4">
        <f>Z$5*('BNVP-HDVs-psgr'!Z$8/'BNVP-HDVs-psgr'!Z$5)</f>
        <v>3913092.8637713809</v>
      </c>
      <c r="AA8" s="4">
        <f>AA$5*('BNVP-HDVs-psgr'!AA$8/'BNVP-HDVs-psgr'!AA$5)</f>
        <v>3871729.4331887797</v>
      </c>
      <c r="AB8" s="4">
        <f>AB$5*('BNVP-HDVs-psgr'!AB$8/'BNVP-HDVs-psgr'!AB$5)</f>
        <v>3831150.1276717843</v>
      </c>
      <c r="AC8" s="4">
        <f>AC$5*('BNVP-HDVs-psgr'!AC$8/'BNVP-HDVs-psgr'!AC$5)</f>
        <v>3793306.7977112834</v>
      </c>
      <c r="AD8" s="4">
        <f>AD$5*('BNVP-HDVs-psgr'!AD$8/'BNVP-HDVs-psgr'!AD$5)</f>
        <v>3756493.7087806701</v>
      </c>
      <c r="AE8" s="4">
        <f>AE$5*('BNVP-HDVs-psgr'!AE$8/'BNVP-HDVs-psgr'!AE$5)</f>
        <v>3722471.1145328502</v>
      </c>
      <c r="AF8" s="4">
        <f>AF$5*('BNVP-HDVs-psgr'!AF$8/'BNVP-HDVs-psgr'!AF$5)</f>
        <v>3689925.6340611419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topLeftCell="S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43350.55478879148</v>
      </c>
      <c r="D2" s="4">
        <f>D$5*('BNVP-HDVs-psgr'!D$2/'BNVP-HDVs-psgr'!D$5)</f>
        <v>43442.813630973404</v>
      </c>
      <c r="E2" s="4">
        <f>E$5*('BNVP-HDVs-psgr'!E$2/'BNVP-HDVs-psgr'!E$5)</f>
        <v>43182.690661197747</v>
      </c>
      <c r="F2" s="4">
        <f>F$5*('BNVP-HDVs-psgr'!F$2/'BNVP-HDVs-psgr'!F$5)</f>
        <v>42971.000374173855</v>
      </c>
      <c r="G2" s="4">
        <f>G$5*('BNVP-HDVs-psgr'!G$2/'BNVP-HDVs-psgr'!G$5)</f>
        <v>42804.6136752206</v>
      </c>
      <c r="H2" s="4">
        <f>H$5*('BNVP-HDVs-psgr'!H$2/'BNVP-HDVs-psgr'!H$5)</f>
        <v>42590.506255326356</v>
      </c>
      <c r="I2" s="4">
        <f>I$5*('BNVP-HDVs-psgr'!I$2/'BNVP-HDVs-psgr'!I$5)</f>
        <v>42353.346866782362</v>
      </c>
      <c r="J2" s="4">
        <f>J$5*('BNVP-HDVs-psgr'!J$2/'BNVP-HDVs-psgr'!J$5)</f>
        <v>42144.938010259939</v>
      </c>
      <c r="K2" s="4">
        <f>K$5*('BNVP-HDVs-psgr'!K$2/'BNVP-HDVs-psgr'!K$5)</f>
        <v>41966.7371825265</v>
      </c>
      <c r="L2" s="4">
        <f>L$5*('BNVP-HDVs-psgr'!L$2/'BNVP-HDVs-psgr'!L$5)</f>
        <v>41822.26842798166</v>
      </c>
      <c r="M2" s="4">
        <f>M$5*('BNVP-HDVs-psgr'!M$2/'BNVP-HDVs-psgr'!M$5)</f>
        <v>41707.523086955356</v>
      </c>
      <c r="N2" s="4">
        <f>N$5*('BNVP-HDVs-psgr'!N$2/'BNVP-HDVs-psgr'!N$5)</f>
        <v>41587.682598792329</v>
      </c>
      <c r="O2" s="4">
        <f>O$5*('BNVP-HDVs-psgr'!O$2/'BNVP-HDVs-psgr'!O$5)</f>
        <v>41483.468135702904</v>
      </c>
      <c r="P2" s="4">
        <f>P$5*('BNVP-HDVs-psgr'!P$2/'BNVP-HDVs-psgr'!P$5)</f>
        <v>41394.7232094102</v>
      </c>
      <c r="Q2" s="4">
        <f>Q$5*('BNVP-HDVs-psgr'!Q$2/'BNVP-HDVs-psgr'!Q$5)</f>
        <v>41324.061344380789</v>
      </c>
      <c r="R2" s="4">
        <f>R$5*('BNVP-HDVs-psgr'!R$2/'BNVP-HDVs-psgr'!R$5)</f>
        <v>41250.977840045685</v>
      </c>
      <c r="S2" s="4">
        <f>S$5*('BNVP-HDVs-psgr'!S$2/'BNVP-HDVs-psgr'!S$5)</f>
        <v>41187.547994564964</v>
      </c>
      <c r="T2" s="4">
        <f>T$5*('BNVP-HDVs-psgr'!T$2/'BNVP-HDVs-psgr'!T$5)</f>
        <v>41133.770464677233</v>
      </c>
      <c r="U2" s="4">
        <f>U$5*('BNVP-HDVs-psgr'!U$2/'BNVP-HDVs-psgr'!U$5)</f>
        <v>41091.733869776537</v>
      </c>
      <c r="V2" s="4">
        <f>V$5*('BNVP-HDVs-psgr'!V$2/'BNVP-HDVs-psgr'!V$5)</f>
        <v>41055.69151556927</v>
      </c>
      <c r="W2" s="4">
        <f>W$5*('BNVP-HDVs-psgr'!W$2/'BNVP-HDVs-psgr'!W$5)</f>
        <v>41087.746461601564</v>
      </c>
      <c r="X2" s="4">
        <f>X$5*('BNVP-HDVs-psgr'!X$2/'BNVP-HDVs-psgr'!X$5)</f>
        <v>41115.38577054027</v>
      </c>
      <c r="Y2" s="4">
        <f>Y$5*('BNVP-HDVs-psgr'!Y$2/'BNVP-HDVs-psgr'!Y$5)</f>
        <v>41138.630801940562</v>
      </c>
      <c r="Z2" s="4">
        <f>Z$5*('BNVP-HDVs-psgr'!Z$2/'BNVP-HDVs-psgr'!Z$5)</f>
        <v>41159.372600665476</v>
      </c>
      <c r="AA2" s="4">
        <f>AA$5*('BNVP-HDVs-psgr'!AA$2/'BNVP-HDVs-psgr'!AA$5)</f>
        <v>41178.915600678221</v>
      </c>
      <c r="AB2" s="4">
        <f>AB$5*('BNVP-HDVs-psgr'!AB$2/'BNVP-HDVs-psgr'!AB$5)</f>
        <v>41200.319261421995</v>
      </c>
      <c r="AC2" s="4">
        <f>AC$5*('BNVP-HDVs-psgr'!AC$2/'BNVP-HDVs-psgr'!AC$5)</f>
        <v>41219.224479470955</v>
      </c>
      <c r="AD2" s="4">
        <f>AD$5*('BNVP-HDVs-psgr'!AD$2/'BNVP-HDVs-psgr'!AD$5)</f>
        <v>41240.290553066327</v>
      </c>
      <c r="AE2" s="4">
        <f>AE$5*('BNVP-HDVs-psgr'!AE$2/'BNVP-HDVs-psgr'!AE$5)</f>
        <v>41259.300777157281</v>
      </c>
      <c r="AF2" s="4">
        <f>AF$5*('BNVP-HDVs-psgr'!AF$2/'BNVP-HDVs-psgr'!AF$5)</f>
        <v>41273.194838805422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5">
      <c r="A5" t="s">
        <v>3</v>
      </c>
      <c r="B5" s="13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701</v>
      </c>
      <c r="B8" s="4">
        <f>B$5*('BNVP-HDVs-psgr'!B$8/'BNVP-HDVs-psgr'!B$5)</f>
        <v>71487.143776086421</v>
      </c>
      <c r="C8" s="4">
        <f>C$5*('BNVP-HDVs-psgr'!C$8/'BNVP-HDVs-psgr'!C$5)</f>
        <v>69991.835409438034</v>
      </c>
      <c r="D8" s="4">
        <f>D$5*('BNVP-HDVs-psgr'!D$8/'BNVP-HDVs-psgr'!D$5)</f>
        <v>68372.76055721438</v>
      </c>
      <c r="E8" s="4">
        <f>E$5*('BNVP-HDVs-psgr'!E$8/'BNVP-HDVs-psgr'!E$5)</f>
        <v>66816.920629536704</v>
      </c>
      <c r="F8" s="4">
        <f>F$5*('BNVP-HDVs-psgr'!F$8/'BNVP-HDVs-psgr'!F$5)</f>
        <v>65123.491970444105</v>
      </c>
      <c r="G8" s="4">
        <f>G$5*('BNVP-HDVs-psgr'!G$8/'BNVP-HDVs-psgr'!G$5)</f>
        <v>63359.023550171492</v>
      </c>
      <c r="H8" s="4">
        <f>H$5*('BNVP-HDVs-psgr'!H$8/'BNVP-HDVs-psgr'!H$5)</f>
        <v>61724.079864466599</v>
      </c>
      <c r="I8" s="4">
        <f>I$5*('BNVP-HDVs-psgr'!I$8/'BNVP-HDVs-psgr'!I$5)</f>
        <v>60538.253037896473</v>
      </c>
      <c r="J8" s="4">
        <f>J$5*('BNVP-HDVs-psgr'!J$8/'BNVP-HDVs-psgr'!J$5)</f>
        <v>59382.889827831706</v>
      </c>
      <c r="K8" s="4">
        <f>K$5*('BNVP-HDVs-psgr'!K$8/'BNVP-HDVs-psgr'!K$5)</f>
        <v>58292.365219142761</v>
      </c>
      <c r="L8" s="4">
        <f>L$5*('BNVP-HDVs-psgr'!L$8/'BNVP-HDVs-psgr'!L$5)</f>
        <v>57288.727529513977</v>
      </c>
      <c r="M8" s="4">
        <f>M$5*('BNVP-HDVs-psgr'!M$8/'BNVP-HDVs-psgr'!M$5)</f>
        <v>56245.115138455454</v>
      </c>
      <c r="N8" s="4">
        <f>N$5*('BNVP-HDVs-psgr'!N$8/'BNVP-HDVs-psgr'!N$5)</f>
        <v>55311.769878675841</v>
      </c>
      <c r="O8" s="4">
        <f>O$5*('BNVP-HDVs-psgr'!O$8/'BNVP-HDVs-psgr'!O$5)</f>
        <v>54400.873711733613</v>
      </c>
      <c r="P8" s="4">
        <f>P$5*('BNVP-HDVs-psgr'!P$8/'BNVP-HDVs-psgr'!P$5)</f>
        <v>53564.034178768808</v>
      </c>
      <c r="Q8" s="4">
        <f>Q$5*('BNVP-HDVs-psgr'!Q$8/'BNVP-HDVs-psgr'!Q$5)</f>
        <v>52718.905849304116</v>
      </c>
      <c r="R8" s="4">
        <f>R$5*('BNVP-HDVs-psgr'!R$8/'BNVP-HDVs-psgr'!R$5)</f>
        <v>51952.679135075094</v>
      </c>
      <c r="S8" s="4">
        <f>S$5*('BNVP-HDVs-psgr'!S$8/'BNVP-HDVs-psgr'!S$5)</f>
        <v>51222.977686423437</v>
      </c>
      <c r="T8" s="4">
        <f>T$5*('BNVP-HDVs-psgr'!T$8/'BNVP-HDVs-psgr'!T$5)</f>
        <v>50524.871836586753</v>
      </c>
      <c r="U8" s="4">
        <f>U$5*('BNVP-HDVs-psgr'!U$8/'BNVP-HDVs-psgr'!U$5)</f>
        <v>49845.286384797742</v>
      </c>
      <c r="V8" s="4">
        <f>V$5*('BNVP-HDVs-psgr'!V$8/'BNVP-HDVs-psgr'!V$5)</f>
        <v>49214.926673361049</v>
      </c>
      <c r="W8" s="4">
        <f>W$5*('BNVP-HDVs-psgr'!W$8/'BNVP-HDVs-psgr'!W$5)</f>
        <v>48608.790844700445</v>
      </c>
      <c r="X8" s="4">
        <f>X$5*('BNVP-HDVs-psgr'!X$8/'BNVP-HDVs-psgr'!X$5)</f>
        <v>48026.542900306646</v>
      </c>
      <c r="Y8" s="4">
        <f>Y$5*('BNVP-HDVs-psgr'!Y$8/'BNVP-HDVs-psgr'!Y$5)</f>
        <v>47479.09878898997</v>
      </c>
      <c r="Z8" s="4">
        <f>Z$5*('BNVP-HDVs-psgr'!Z$8/'BNVP-HDVs-psgr'!Z$5)</f>
        <v>46957.114365256566</v>
      </c>
      <c r="AA8" s="4">
        <f>AA$5*('BNVP-HDVs-psgr'!AA$8/'BNVP-HDVs-psgr'!AA$5)</f>
        <v>46460.75319826536</v>
      </c>
      <c r="AB8" s="4">
        <f>AB$5*('BNVP-HDVs-psgr'!AB$8/'BNVP-HDVs-psgr'!AB$5)</f>
        <v>45973.801532061407</v>
      </c>
      <c r="AC8" s="4">
        <f>AC$5*('BNVP-HDVs-psgr'!AC$8/'BNVP-HDVs-psgr'!AC$5)</f>
        <v>45519.681572535403</v>
      </c>
      <c r="AD8" s="4">
        <f>AD$5*('BNVP-HDVs-psgr'!AD$8/'BNVP-HDVs-psgr'!AD$5)</f>
        <v>45077.924505368042</v>
      </c>
      <c r="AE8" s="4">
        <f>AE$5*('BNVP-HDVs-psgr'!AE$8/'BNVP-HDVs-psgr'!AE$5)</f>
        <v>44669.653374394205</v>
      </c>
      <c r="AF8" s="4">
        <f>AF$5*('BNVP-HDVs-psgr'!AF$8/'BNVP-HDVs-psgr'!AF$5)</f>
        <v>44279.107608733706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opLeftCell="T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14450184.92959716</v>
      </c>
      <c r="D2" s="4">
        <f>D$5*('BNVP-HDVs-psgr'!D$2/'BNVP-HDVs-psgr'!D$5)</f>
        <v>14480937.876991134</v>
      </c>
      <c r="E2" s="4">
        <f>E$5*('BNVP-HDVs-psgr'!E$2/'BNVP-HDVs-psgr'!E$5)</f>
        <v>14394230.220399249</v>
      </c>
      <c r="F2" s="4">
        <f>F$5*('BNVP-HDVs-psgr'!F$2/'BNVP-HDVs-psgr'!F$5)</f>
        <v>14323666.791391285</v>
      </c>
      <c r="G2" s="4">
        <f>G$5*('BNVP-HDVs-psgr'!G$2/'BNVP-HDVs-psgr'!G$5)</f>
        <v>14268204.558406867</v>
      </c>
      <c r="H2" s="4">
        <f>H$5*('BNVP-HDVs-psgr'!H$2/'BNVP-HDVs-psgr'!H$5)</f>
        <v>14196835.418442119</v>
      </c>
      <c r="I2" s="4">
        <f>I$5*('BNVP-HDVs-psgr'!I$2/'BNVP-HDVs-psgr'!I$5)</f>
        <v>14117782.288927455</v>
      </c>
      <c r="J2" s="4">
        <f>J$5*('BNVP-HDVs-psgr'!J$2/'BNVP-HDVs-psgr'!J$5)</f>
        <v>14048312.670086646</v>
      </c>
      <c r="K2" s="4">
        <f>K$5*('BNVP-HDVs-psgr'!K$2/'BNVP-HDVs-psgr'!K$5)</f>
        <v>13988912.394175502</v>
      </c>
      <c r="L2" s="4">
        <f>L$5*('BNVP-HDVs-psgr'!L$2/'BNVP-HDVs-psgr'!L$5)</f>
        <v>13940756.142660553</v>
      </c>
      <c r="M2" s="4">
        <f>M$5*('BNVP-HDVs-psgr'!M$2/'BNVP-HDVs-psgr'!M$5)</f>
        <v>13902507.695651785</v>
      </c>
      <c r="N2" s="4">
        <f>N$5*('BNVP-HDVs-psgr'!N$2/'BNVP-HDVs-psgr'!N$5)</f>
        <v>13862560.86626411</v>
      </c>
      <c r="O2" s="4">
        <f>O$5*('BNVP-HDVs-psgr'!O$2/'BNVP-HDVs-psgr'!O$5)</f>
        <v>13827822.711900968</v>
      </c>
      <c r="P2" s="4">
        <f>P$5*('BNVP-HDVs-psgr'!P$2/'BNVP-HDVs-psgr'!P$5)</f>
        <v>13798241.0698034</v>
      </c>
      <c r="Q2" s="4">
        <f>Q$5*('BNVP-HDVs-psgr'!Q$2/'BNVP-HDVs-psgr'!Q$5)</f>
        <v>13774687.114793595</v>
      </c>
      <c r="R2" s="4">
        <f>R$5*('BNVP-HDVs-psgr'!R$2/'BNVP-HDVs-psgr'!R$5)</f>
        <v>13750325.946681896</v>
      </c>
      <c r="S2" s="4">
        <f>S$5*('BNVP-HDVs-psgr'!S$2/'BNVP-HDVs-psgr'!S$5)</f>
        <v>13729182.664854988</v>
      </c>
      <c r="T2" s="4">
        <f>T$5*('BNVP-HDVs-psgr'!T$2/'BNVP-HDVs-psgr'!T$5)</f>
        <v>13711256.821559077</v>
      </c>
      <c r="U2" s="4">
        <f>U$5*('BNVP-HDVs-psgr'!U$2/'BNVP-HDVs-psgr'!U$5)</f>
        <v>13697244.623258846</v>
      </c>
      <c r="V2" s="4">
        <f>V$5*('BNVP-HDVs-psgr'!V$2/'BNVP-HDVs-psgr'!V$5)</f>
        <v>13685230.505189756</v>
      </c>
      <c r="W2" s="4">
        <f>W$5*('BNVP-HDVs-psgr'!W$2/'BNVP-HDVs-psgr'!W$5)</f>
        <v>13695915.487200521</v>
      </c>
      <c r="X2" s="4">
        <f>X$5*('BNVP-HDVs-psgr'!X$2/'BNVP-HDVs-psgr'!X$5)</f>
        <v>13705128.59018009</v>
      </c>
      <c r="Y2" s="4">
        <f>Y$5*('BNVP-HDVs-psgr'!Y$2/'BNVP-HDVs-psgr'!Y$5)</f>
        <v>13712876.933980187</v>
      </c>
      <c r="Z2" s="4">
        <f>Z$5*('BNVP-HDVs-psgr'!Z$2/'BNVP-HDVs-psgr'!Z$5)</f>
        <v>13719790.866888493</v>
      </c>
      <c r="AA2" s="4">
        <f>AA$5*('BNVP-HDVs-psgr'!AA$2/'BNVP-HDVs-psgr'!AA$5)</f>
        <v>13726305.200226074</v>
      </c>
      <c r="AB2" s="4">
        <f>AB$5*('BNVP-HDVs-psgr'!AB$2/'BNVP-HDVs-psgr'!AB$5)</f>
        <v>13733439.753807332</v>
      </c>
      <c r="AC2" s="4">
        <f>AC$5*('BNVP-HDVs-psgr'!AC$2/'BNVP-HDVs-psgr'!AC$5)</f>
        <v>13739741.493156984</v>
      </c>
      <c r="AD2" s="4">
        <f>AD$5*('BNVP-HDVs-psgr'!AD$2/'BNVP-HDVs-psgr'!AD$5)</f>
        <v>13746763.517688775</v>
      </c>
      <c r="AE2" s="4">
        <f>AE$5*('BNVP-HDVs-psgr'!AE$2/'BNVP-HDVs-psgr'!AE$5)</f>
        <v>13753100.259052426</v>
      </c>
      <c r="AF2" s="4">
        <f>AF$5*('BNVP-HDVs-psgr'!AF$2/'BNVP-HDVs-psgr'!AF$5)</f>
        <v>13757731.612935141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3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701</v>
      </c>
      <c r="B8" s="4">
        <f>B$5*('BNVP-HDVs-psgr'!B$8/'BNVP-HDVs-psgr'!B$5)</f>
        <v>23829047.92536214</v>
      </c>
      <c r="C8" s="4">
        <f>C$5*('BNVP-HDVs-psgr'!C$8/'BNVP-HDVs-psgr'!C$5)</f>
        <v>23330611.803146012</v>
      </c>
      <c r="D8" s="4">
        <f>D$5*('BNVP-HDVs-psgr'!D$8/'BNVP-HDVs-psgr'!D$5)</f>
        <v>22790920.185738128</v>
      </c>
      <c r="E8" s="4">
        <f>E$5*('BNVP-HDVs-psgr'!E$8/'BNVP-HDVs-psgr'!E$5)</f>
        <v>22272306.876512237</v>
      </c>
      <c r="F8" s="4">
        <f>F$5*('BNVP-HDVs-psgr'!F$8/'BNVP-HDVs-psgr'!F$5)</f>
        <v>21707830.656814702</v>
      </c>
      <c r="G8" s="4">
        <f>G$5*('BNVP-HDVs-psgr'!G$8/'BNVP-HDVs-psgr'!G$5)</f>
        <v>21119674.51672383</v>
      </c>
      <c r="H8" s="4">
        <f>H$5*('BNVP-HDVs-psgr'!H$8/'BNVP-HDVs-psgr'!H$5)</f>
        <v>20574693.288155533</v>
      </c>
      <c r="I8" s="4">
        <f>I$5*('BNVP-HDVs-psgr'!I$8/'BNVP-HDVs-psgr'!I$5)</f>
        <v>20179417.679298822</v>
      </c>
      <c r="J8" s="4">
        <f>J$5*('BNVP-HDVs-psgr'!J$8/'BNVP-HDVs-psgr'!J$5)</f>
        <v>19794296.609277237</v>
      </c>
      <c r="K8" s="4">
        <f>K$5*('BNVP-HDVs-psgr'!K$8/'BNVP-HDVs-psgr'!K$5)</f>
        <v>19430788.406380922</v>
      </c>
      <c r="L8" s="4">
        <f>L$5*('BNVP-HDVs-psgr'!L$8/'BNVP-HDVs-psgr'!L$5)</f>
        <v>19096242.509837992</v>
      </c>
      <c r="M8" s="4">
        <f>M$5*('BNVP-HDVs-psgr'!M$8/'BNVP-HDVs-psgr'!M$5)</f>
        <v>18748371.712818485</v>
      </c>
      <c r="N8" s="4">
        <f>N$5*('BNVP-HDVs-psgr'!N$8/'BNVP-HDVs-psgr'!N$5)</f>
        <v>18437256.626225282</v>
      </c>
      <c r="O8" s="4">
        <f>O$5*('BNVP-HDVs-psgr'!O$8/'BNVP-HDVs-psgr'!O$5)</f>
        <v>18133624.570577871</v>
      </c>
      <c r="P8" s="4">
        <f>P$5*('BNVP-HDVs-psgr'!P$8/'BNVP-HDVs-psgr'!P$5)</f>
        <v>17854678.059589602</v>
      </c>
      <c r="Q8" s="4">
        <f>Q$5*('BNVP-HDVs-psgr'!Q$8/'BNVP-HDVs-psgr'!Q$5)</f>
        <v>17572968.616434705</v>
      </c>
      <c r="R8" s="4">
        <f>R$5*('BNVP-HDVs-psgr'!R$8/'BNVP-HDVs-psgr'!R$5)</f>
        <v>17317559.7116917</v>
      </c>
      <c r="S8" s="4">
        <f>S$5*('BNVP-HDVs-psgr'!S$8/'BNVP-HDVs-psgr'!S$5)</f>
        <v>17074325.895474479</v>
      </c>
      <c r="T8" s="4">
        <f>T$5*('BNVP-HDVs-psgr'!T$8/'BNVP-HDVs-psgr'!T$5)</f>
        <v>16841623.945528917</v>
      </c>
      <c r="U8" s="4">
        <f>U$5*('BNVP-HDVs-psgr'!U$8/'BNVP-HDVs-psgr'!U$5)</f>
        <v>16615095.461599248</v>
      </c>
      <c r="V8" s="4">
        <f>V$5*('BNVP-HDVs-psgr'!V$8/'BNVP-HDVs-psgr'!V$5)</f>
        <v>16404975.557787016</v>
      </c>
      <c r="W8" s="4">
        <f>W$5*('BNVP-HDVs-psgr'!W$8/'BNVP-HDVs-psgr'!W$5)</f>
        <v>16202930.281566814</v>
      </c>
      <c r="X8" s="4">
        <f>X$5*('BNVP-HDVs-psgr'!X$8/'BNVP-HDVs-psgr'!X$5)</f>
        <v>16008847.633435547</v>
      </c>
      <c r="Y8" s="4">
        <f>Y$5*('BNVP-HDVs-psgr'!Y$8/'BNVP-HDVs-psgr'!Y$5)</f>
        <v>15826366.262996657</v>
      </c>
      <c r="Z8" s="4">
        <f>Z$5*('BNVP-HDVs-psgr'!Z$8/'BNVP-HDVs-psgr'!Z$5)</f>
        <v>15652371.455085523</v>
      </c>
      <c r="AA8" s="4">
        <f>AA$5*('BNVP-HDVs-psgr'!AA$8/'BNVP-HDVs-psgr'!AA$5)</f>
        <v>15486917.732755119</v>
      </c>
      <c r="AB8" s="4">
        <f>AB$5*('BNVP-HDVs-psgr'!AB$8/'BNVP-HDVs-psgr'!AB$5)</f>
        <v>15324600.510687137</v>
      </c>
      <c r="AC8" s="4">
        <f>AC$5*('BNVP-HDVs-psgr'!AC$8/'BNVP-HDVs-psgr'!AC$5)</f>
        <v>15173227.190845134</v>
      </c>
      <c r="AD8" s="4">
        <f>AD$5*('BNVP-HDVs-psgr'!AD$8/'BNVP-HDVs-psgr'!AD$5)</f>
        <v>15025974.83512268</v>
      </c>
      <c r="AE8" s="4">
        <f>AE$5*('BNVP-HDVs-psgr'!AE$8/'BNVP-HDVs-psgr'!AE$5)</f>
        <v>14889884.458131401</v>
      </c>
      <c r="AF8" s="4">
        <f>AF$5*('BNVP-HDVs-psgr'!AF$8/'BNVP-HDVs-psgr'!AF$5)</f>
        <v>14759702.536244567</v>
      </c>
      <c r="AG8" s="4"/>
      <c r="AH8" s="4"/>
      <c r="AI8" s="4"/>
      <c r="AJ8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topLeftCell="O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 s="13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topLeftCell="O1" workbookViewId="0">
      <selection activeCell="AF1" sqref="AF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717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700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4"/>
    </row>
    <row r="8" spans="1:36" s="5" customFormat="1" x14ac:dyDescent="0.25">
      <c r="A8" s="5" t="s">
        <v>701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809</v>
      </c>
    </row>
    <row r="10" spans="1:36" x14ac:dyDescent="0.25">
      <c r="A10" t="s">
        <v>856</v>
      </c>
    </row>
    <row r="11" spans="1:36" x14ac:dyDescent="0.25">
      <c r="A11" t="s">
        <v>857</v>
      </c>
    </row>
    <row r="12" spans="1:36" x14ac:dyDescent="0.25">
      <c r="A12" t="s">
        <v>858</v>
      </c>
    </row>
    <row r="13" spans="1:36" x14ac:dyDescent="0.25">
      <c r="A13" t="s">
        <v>747</v>
      </c>
    </row>
    <row r="14" spans="1:36" x14ac:dyDescent="0.25">
      <c r="B14" t="s">
        <v>748</v>
      </c>
      <c r="C14" t="s">
        <v>807</v>
      </c>
      <c r="D14" t="s">
        <v>808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809</v>
      </c>
    </row>
    <row r="15" spans="1:36" x14ac:dyDescent="0.25">
      <c r="A15" t="s">
        <v>641</v>
      </c>
      <c r="C15" t="s">
        <v>974</v>
      </c>
    </row>
    <row r="16" spans="1:36" x14ac:dyDescent="0.25">
      <c r="A16" t="s">
        <v>859</v>
      </c>
      <c r="C16" t="s">
        <v>975</v>
      </c>
    </row>
    <row r="17" spans="1:36" x14ac:dyDescent="0.25">
      <c r="A17" t="s">
        <v>860</v>
      </c>
      <c r="C17" t="s">
        <v>976</v>
      </c>
    </row>
    <row r="18" spans="1:36" x14ac:dyDescent="0.25">
      <c r="A18" t="s">
        <v>861</v>
      </c>
      <c r="B18" t="s">
        <v>862</v>
      </c>
      <c r="C18" t="s">
        <v>977</v>
      </c>
      <c r="D18" t="s">
        <v>978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8">
        <v>5.0000000000000001E-3</v>
      </c>
    </row>
    <row r="19" spans="1:36" x14ac:dyDescent="0.25">
      <c r="A19" t="s">
        <v>863</v>
      </c>
      <c r="B19" t="s">
        <v>864</v>
      </c>
      <c r="C19" t="s">
        <v>979</v>
      </c>
      <c r="D19" t="s">
        <v>978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8">
        <v>4.0000000000000001E-3</v>
      </c>
    </row>
    <row r="20" spans="1:36" x14ac:dyDescent="0.25">
      <c r="A20" t="s">
        <v>865</v>
      </c>
      <c r="B20" t="s">
        <v>866</v>
      </c>
      <c r="C20" t="s">
        <v>980</v>
      </c>
      <c r="D20" t="s">
        <v>978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8">
        <v>3.0000000000000001E-3</v>
      </c>
    </row>
    <row r="21" spans="1:36" x14ac:dyDescent="0.25">
      <c r="A21" t="s">
        <v>867</v>
      </c>
      <c r="B21" t="s">
        <v>868</v>
      </c>
      <c r="C21" t="s">
        <v>981</v>
      </c>
      <c r="D21" t="s">
        <v>978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8">
        <v>2E-3</v>
      </c>
    </row>
    <row r="22" spans="1:36" x14ac:dyDescent="0.25">
      <c r="A22" t="s">
        <v>869</v>
      </c>
      <c r="B22" t="s">
        <v>870</v>
      </c>
      <c r="C22" t="s">
        <v>982</v>
      </c>
      <c r="D22" t="s">
        <v>978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8">
        <v>3.0000000000000001E-3</v>
      </c>
    </row>
    <row r="23" spans="1:36" x14ac:dyDescent="0.25">
      <c r="A23" t="s">
        <v>871</v>
      </c>
      <c r="B23" t="s">
        <v>872</v>
      </c>
      <c r="C23" t="s">
        <v>983</v>
      </c>
      <c r="D23" t="s">
        <v>978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8">
        <v>3.0000000000000001E-3</v>
      </c>
    </row>
    <row r="24" spans="1:36" x14ac:dyDescent="0.25">
      <c r="A24" t="s">
        <v>682</v>
      </c>
      <c r="B24" t="s">
        <v>873</v>
      </c>
      <c r="C24" t="s">
        <v>984</v>
      </c>
      <c r="D24" t="s">
        <v>978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8">
        <v>3.0000000000000001E-3</v>
      </c>
    </row>
    <row r="25" spans="1:36" x14ac:dyDescent="0.25">
      <c r="A25" t="s">
        <v>683</v>
      </c>
      <c r="B25" t="s">
        <v>874</v>
      </c>
      <c r="C25" t="s">
        <v>985</v>
      </c>
      <c r="D25" t="s">
        <v>978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8">
        <v>5.0000000000000001E-3</v>
      </c>
    </row>
    <row r="26" spans="1:36" x14ac:dyDescent="0.25">
      <c r="A26" t="s">
        <v>875</v>
      </c>
      <c r="B26" t="s">
        <v>876</v>
      </c>
      <c r="C26" t="s">
        <v>986</v>
      </c>
      <c r="D26" t="s">
        <v>978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8">
        <v>3.0000000000000001E-3</v>
      </c>
    </row>
    <row r="27" spans="1:36" x14ac:dyDescent="0.25">
      <c r="A27" t="s">
        <v>877</v>
      </c>
      <c r="B27" t="s">
        <v>878</v>
      </c>
      <c r="C27" t="s">
        <v>987</v>
      </c>
      <c r="D27" t="s">
        <v>978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8">
        <v>3.0000000000000001E-3</v>
      </c>
    </row>
    <row r="28" spans="1:36" x14ac:dyDescent="0.25">
      <c r="A28" t="s">
        <v>783</v>
      </c>
      <c r="C28" t="s">
        <v>988</v>
      </c>
    </row>
    <row r="29" spans="1:36" x14ac:dyDescent="0.25">
      <c r="A29" t="s">
        <v>647</v>
      </c>
      <c r="B29" t="s">
        <v>879</v>
      </c>
      <c r="C29" t="s">
        <v>989</v>
      </c>
      <c r="D29" t="s">
        <v>978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8">
        <v>2E-3</v>
      </c>
    </row>
    <row r="30" spans="1:36" x14ac:dyDescent="0.25">
      <c r="A30" t="s">
        <v>654</v>
      </c>
      <c r="B30" t="s">
        <v>880</v>
      </c>
      <c r="C30" t="s">
        <v>990</v>
      </c>
      <c r="D30" t="s">
        <v>978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8">
        <v>2E-3</v>
      </c>
    </row>
    <row r="31" spans="1:36" x14ac:dyDescent="0.25">
      <c r="A31" t="s">
        <v>655</v>
      </c>
      <c r="B31" t="s">
        <v>881</v>
      </c>
      <c r="C31" t="s">
        <v>991</v>
      </c>
      <c r="D31" t="s">
        <v>978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8">
        <v>4.0000000000000001E-3</v>
      </c>
    </row>
    <row r="32" spans="1:36" x14ac:dyDescent="0.25">
      <c r="A32" t="s">
        <v>656</v>
      </c>
      <c r="B32" t="s">
        <v>882</v>
      </c>
      <c r="C32" t="s">
        <v>992</v>
      </c>
      <c r="D32" t="s">
        <v>978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8">
        <v>4.0000000000000001E-3</v>
      </c>
    </row>
    <row r="33" spans="1:36" x14ac:dyDescent="0.25">
      <c r="A33" t="s">
        <v>657</v>
      </c>
      <c r="B33" t="s">
        <v>883</v>
      </c>
      <c r="C33" t="s">
        <v>993</v>
      </c>
      <c r="D33" t="s">
        <v>978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8">
        <v>1E-3</v>
      </c>
    </row>
    <row r="34" spans="1:36" x14ac:dyDescent="0.25">
      <c r="A34" t="s">
        <v>658</v>
      </c>
      <c r="B34" t="s">
        <v>884</v>
      </c>
      <c r="C34" t="s">
        <v>994</v>
      </c>
      <c r="D34" t="s">
        <v>978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8">
        <v>2E-3</v>
      </c>
    </row>
    <row r="35" spans="1:36" x14ac:dyDescent="0.25">
      <c r="A35" t="s">
        <v>682</v>
      </c>
      <c r="B35" t="s">
        <v>885</v>
      </c>
      <c r="C35" t="s">
        <v>995</v>
      </c>
      <c r="D35" t="s">
        <v>978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8">
        <v>2E-3</v>
      </c>
    </row>
    <row r="36" spans="1:36" x14ac:dyDescent="0.25">
      <c r="A36" t="s">
        <v>683</v>
      </c>
      <c r="B36" t="s">
        <v>886</v>
      </c>
      <c r="C36" t="s">
        <v>996</v>
      </c>
      <c r="D36" t="s">
        <v>978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8">
        <v>3.0000000000000001E-3</v>
      </c>
    </row>
    <row r="37" spans="1:36" x14ac:dyDescent="0.25">
      <c r="A37" t="s">
        <v>887</v>
      </c>
      <c r="B37" t="s">
        <v>888</v>
      </c>
      <c r="C37" t="s">
        <v>997</v>
      </c>
      <c r="D37" t="s">
        <v>978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8">
        <v>2E-3</v>
      </c>
    </row>
    <row r="38" spans="1:36" x14ac:dyDescent="0.25">
      <c r="A38" t="s">
        <v>889</v>
      </c>
      <c r="B38" t="s">
        <v>890</v>
      </c>
      <c r="C38" t="s">
        <v>998</v>
      </c>
      <c r="D38" t="s">
        <v>978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8">
        <v>2E-3</v>
      </c>
    </row>
    <row r="39" spans="1:36" x14ac:dyDescent="0.25">
      <c r="A39" t="s">
        <v>891</v>
      </c>
      <c r="C39" t="s">
        <v>999</v>
      </c>
    </row>
    <row r="40" spans="1:36" x14ac:dyDescent="0.25">
      <c r="A40" t="s">
        <v>642</v>
      </c>
      <c r="B40" t="s">
        <v>892</v>
      </c>
      <c r="C40" t="s">
        <v>1000</v>
      </c>
      <c r="D40" t="s">
        <v>1001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8">
        <v>0</v>
      </c>
    </row>
    <row r="41" spans="1:36" x14ac:dyDescent="0.25">
      <c r="A41" t="s">
        <v>643</v>
      </c>
      <c r="B41" t="s">
        <v>893</v>
      </c>
      <c r="C41" t="s">
        <v>1002</v>
      </c>
      <c r="D41" t="s">
        <v>1001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8">
        <v>0</v>
      </c>
    </row>
    <row r="42" spans="1:36" x14ac:dyDescent="0.25">
      <c r="A42" t="s">
        <v>894</v>
      </c>
      <c r="C42" t="s">
        <v>1003</v>
      </c>
    </row>
    <row r="43" spans="1:36" x14ac:dyDescent="0.25">
      <c r="A43" t="s">
        <v>757</v>
      </c>
      <c r="C43" t="s">
        <v>1004</v>
      </c>
    </row>
    <row r="44" spans="1:36" x14ac:dyDescent="0.25">
      <c r="A44" t="s">
        <v>861</v>
      </c>
      <c r="B44" t="s">
        <v>895</v>
      </c>
      <c r="C44" t="s">
        <v>1005</v>
      </c>
      <c r="D44" t="s">
        <v>978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8">
        <v>7.0000000000000001E-3</v>
      </c>
    </row>
    <row r="45" spans="1:36" x14ac:dyDescent="0.25">
      <c r="A45" t="s">
        <v>863</v>
      </c>
      <c r="B45" t="s">
        <v>896</v>
      </c>
      <c r="C45" t="s">
        <v>1006</v>
      </c>
      <c r="D45" t="s">
        <v>978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8">
        <v>0.01</v>
      </c>
    </row>
    <row r="46" spans="1:36" x14ac:dyDescent="0.25">
      <c r="A46" t="s">
        <v>865</v>
      </c>
      <c r="B46" t="s">
        <v>897</v>
      </c>
      <c r="C46" t="s">
        <v>1007</v>
      </c>
      <c r="D46" t="s">
        <v>978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8">
        <v>7.0000000000000001E-3</v>
      </c>
    </row>
    <row r="47" spans="1:36" x14ac:dyDescent="0.25">
      <c r="A47" t="s">
        <v>867</v>
      </c>
      <c r="B47" t="s">
        <v>898</v>
      </c>
      <c r="C47" t="s">
        <v>1008</v>
      </c>
      <c r="D47" t="s">
        <v>978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8">
        <v>7.0000000000000001E-3</v>
      </c>
    </row>
    <row r="48" spans="1:36" x14ac:dyDescent="0.25">
      <c r="A48" t="s">
        <v>869</v>
      </c>
      <c r="B48" t="s">
        <v>899</v>
      </c>
      <c r="C48" t="s">
        <v>1009</v>
      </c>
      <c r="D48" t="s">
        <v>978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8">
        <v>0.01</v>
      </c>
    </row>
    <row r="49" spans="1:36" x14ac:dyDescent="0.25">
      <c r="A49" t="s">
        <v>871</v>
      </c>
      <c r="B49" t="s">
        <v>900</v>
      </c>
      <c r="C49" t="s">
        <v>1010</v>
      </c>
      <c r="D49" t="s">
        <v>978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8">
        <v>1.2E-2</v>
      </c>
    </row>
    <row r="50" spans="1:36" x14ac:dyDescent="0.25">
      <c r="A50" t="s">
        <v>682</v>
      </c>
      <c r="B50" t="s">
        <v>901</v>
      </c>
      <c r="C50" t="s">
        <v>1011</v>
      </c>
      <c r="D50" t="s">
        <v>978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8">
        <v>7.0000000000000001E-3</v>
      </c>
    </row>
    <row r="51" spans="1:36" x14ac:dyDescent="0.25">
      <c r="A51" t="s">
        <v>683</v>
      </c>
      <c r="B51" t="s">
        <v>902</v>
      </c>
      <c r="C51" t="s">
        <v>1012</v>
      </c>
      <c r="D51" t="s">
        <v>978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8">
        <v>1.0999999999999999E-2</v>
      </c>
    </row>
    <row r="52" spans="1:36" x14ac:dyDescent="0.25">
      <c r="A52" t="s">
        <v>903</v>
      </c>
      <c r="B52" t="s">
        <v>904</v>
      </c>
      <c r="C52" t="s">
        <v>1013</v>
      </c>
      <c r="D52" t="s">
        <v>978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8">
        <v>7.0000000000000001E-3</v>
      </c>
    </row>
    <row r="53" spans="1:36" x14ac:dyDescent="0.25">
      <c r="A53" t="s">
        <v>788</v>
      </c>
      <c r="C53" t="s">
        <v>1014</v>
      </c>
    </row>
    <row r="54" spans="1:36" x14ac:dyDescent="0.25">
      <c r="A54" t="s">
        <v>647</v>
      </c>
      <c r="B54" t="s">
        <v>905</v>
      </c>
      <c r="C54" t="s">
        <v>1015</v>
      </c>
      <c r="D54" t="s">
        <v>978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8">
        <v>5.0000000000000001E-3</v>
      </c>
    </row>
    <row r="55" spans="1:36" x14ac:dyDescent="0.25">
      <c r="A55" t="s">
        <v>654</v>
      </c>
      <c r="B55" t="s">
        <v>906</v>
      </c>
      <c r="C55" t="s">
        <v>1016</v>
      </c>
      <c r="D55" t="s">
        <v>978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8">
        <v>5.0000000000000001E-3</v>
      </c>
    </row>
    <row r="56" spans="1:36" x14ac:dyDescent="0.25">
      <c r="A56" t="s">
        <v>655</v>
      </c>
      <c r="B56" t="s">
        <v>907</v>
      </c>
      <c r="C56" t="s">
        <v>1017</v>
      </c>
      <c r="D56" t="s">
        <v>978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8">
        <v>0.01</v>
      </c>
    </row>
    <row r="57" spans="1:36" x14ac:dyDescent="0.25">
      <c r="A57" t="s">
        <v>656</v>
      </c>
      <c r="B57" t="s">
        <v>908</v>
      </c>
      <c r="C57" t="s">
        <v>1018</v>
      </c>
      <c r="D57" t="s">
        <v>978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8">
        <v>3.0000000000000001E-3</v>
      </c>
    </row>
    <row r="58" spans="1:36" x14ac:dyDescent="0.25">
      <c r="A58" t="s">
        <v>657</v>
      </c>
      <c r="B58" t="s">
        <v>909</v>
      </c>
      <c r="C58" t="s">
        <v>1019</v>
      </c>
      <c r="D58" t="s">
        <v>978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8">
        <v>1.4E-2</v>
      </c>
    </row>
    <row r="59" spans="1:36" x14ac:dyDescent="0.25">
      <c r="A59" t="s">
        <v>658</v>
      </c>
      <c r="B59" t="s">
        <v>910</v>
      </c>
      <c r="C59" t="s">
        <v>1020</v>
      </c>
      <c r="D59" t="s">
        <v>978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8">
        <v>7.0000000000000001E-3</v>
      </c>
    </row>
    <row r="60" spans="1:36" x14ac:dyDescent="0.25">
      <c r="A60" t="s">
        <v>682</v>
      </c>
      <c r="B60" t="s">
        <v>911</v>
      </c>
      <c r="C60" t="s">
        <v>1021</v>
      </c>
      <c r="D60" t="s">
        <v>978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8">
        <v>1.2999999999999999E-2</v>
      </c>
    </row>
    <row r="61" spans="1:36" x14ac:dyDescent="0.25">
      <c r="A61" t="s">
        <v>683</v>
      </c>
      <c r="B61" t="s">
        <v>912</v>
      </c>
      <c r="C61" t="s">
        <v>1022</v>
      </c>
      <c r="D61" t="s">
        <v>978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8">
        <v>1.0999999999999999E-2</v>
      </c>
    </row>
    <row r="62" spans="1:36" x14ac:dyDescent="0.25">
      <c r="A62" t="s">
        <v>913</v>
      </c>
      <c r="B62" t="s">
        <v>914</v>
      </c>
      <c r="C62" t="s">
        <v>1023</v>
      </c>
      <c r="D62" t="s">
        <v>978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8">
        <v>1.0999999999999999E-2</v>
      </c>
    </row>
    <row r="63" spans="1:36" x14ac:dyDescent="0.25">
      <c r="A63" t="s">
        <v>640</v>
      </c>
      <c r="C63" t="s">
        <v>1024</v>
      </c>
    </row>
    <row r="64" spans="1:36" x14ac:dyDescent="0.25">
      <c r="A64" t="s">
        <v>859</v>
      </c>
      <c r="C64" t="s">
        <v>1025</v>
      </c>
    </row>
    <row r="65" spans="1:36" x14ac:dyDescent="0.25">
      <c r="A65" t="s">
        <v>642</v>
      </c>
      <c r="B65" t="s">
        <v>915</v>
      </c>
      <c r="C65" t="s">
        <v>1026</v>
      </c>
      <c r="D65" t="s">
        <v>978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8">
        <v>5.0000000000000001E-3</v>
      </c>
    </row>
    <row r="66" spans="1:36" x14ac:dyDescent="0.25">
      <c r="A66" t="s">
        <v>643</v>
      </c>
      <c r="B66" t="s">
        <v>916</v>
      </c>
      <c r="C66" t="s">
        <v>1027</v>
      </c>
      <c r="D66" t="s">
        <v>978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8">
        <v>5.0000000000000001E-3</v>
      </c>
    </row>
    <row r="67" spans="1:36" x14ac:dyDescent="0.25">
      <c r="A67" t="s">
        <v>917</v>
      </c>
      <c r="C67" t="s">
        <v>1028</v>
      </c>
    </row>
    <row r="68" spans="1:36" x14ac:dyDescent="0.25">
      <c r="A68" t="s">
        <v>642</v>
      </c>
      <c r="B68" t="s">
        <v>918</v>
      </c>
      <c r="C68" t="s">
        <v>1029</v>
      </c>
      <c r="D68" t="s">
        <v>978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8">
        <v>8.0000000000000002E-3</v>
      </c>
    </row>
    <row r="69" spans="1:36" x14ac:dyDescent="0.25">
      <c r="A69" t="s">
        <v>643</v>
      </c>
      <c r="B69" t="s">
        <v>919</v>
      </c>
      <c r="C69" t="s">
        <v>1030</v>
      </c>
      <c r="D69" t="s">
        <v>978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8">
        <v>7.0000000000000001E-3</v>
      </c>
    </row>
    <row r="70" spans="1:36" x14ac:dyDescent="0.25">
      <c r="A70" t="s">
        <v>639</v>
      </c>
      <c r="C70" t="s">
        <v>1031</v>
      </c>
    </row>
    <row r="71" spans="1:36" x14ac:dyDescent="0.25">
      <c r="A71" t="s">
        <v>642</v>
      </c>
      <c r="C71" t="s">
        <v>1032</v>
      </c>
    </row>
    <row r="72" spans="1:36" x14ac:dyDescent="0.25">
      <c r="A72" t="s">
        <v>861</v>
      </c>
      <c r="B72" t="s">
        <v>920</v>
      </c>
      <c r="C72" t="s">
        <v>1033</v>
      </c>
      <c r="D72" t="s">
        <v>1034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8">
        <v>1.0999999999999999E-2</v>
      </c>
    </row>
    <row r="73" spans="1:36" x14ac:dyDescent="0.25">
      <c r="A73" t="s">
        <v>863</v>
      </c>
      <c r="B73" t="s">
        <v>921</v>
      </c>
      <c r="C73" t="s">
        <v>1035</v>
      </c>
      <c r="D73" t="s">
        <v>1034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8">
        <v>5.0000000000000001E-3</v>
      </c>
    </row>
    <row r="74" spans="1:36" x14ac:dyDescent="0.25">
      <c r="A74" t="s">
        <v>865</v>
      </c>
      <c r="B74" t="s">
        <v>922</v>
      </c>
      <c r="C74" t="s">
        <v>1036</v>
      </c>
      <c r="D74" t="s">
        <v>1034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8">
        <v>3.0000000000000001E-3</v>
      </c>
    </row>
    <row r="75" spans="1:36" x14ac:dyDescent="0.25">
      <c r="A75" t="s">
        <v>867</v>
      </c>
      <c r="B75" t="s">
        <v>923</v>
      </c>
      <c r="C75" t="s">
        <v>1037</v>
      </c>
      <c r="D75" t="s">
        <v>1034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8">
        <v>-7.0000000000000001E-3</v>
      </c>
    </row>
    <row r="76" spans="1:36" x14ac:dyDescent="0.25">
      <c r="A76" t="s">
        <v>869</v>
      </c>
      <c r="B76" t="s">
        <v>924</v>
      </c>
      <c r="C76" t="s">
        <v>1038</v>
      </c>
      <c r="D76" t="s">
        <v>1034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8">
        <v>-1.2999999999999999E-2</v>
      </c>
    </row>
    <row r="77" spans="1:36" x14ac:dyDescent="0.25">
      <c r="A77" t="s">
        <v>871</v>
      </c>
      <c r="B77" t="s">
        <v>925</v>
      </c>
      <c r="C77" t="s">
        <v>1039</v>
      </c>
      <c r="D77" t="s">
        <v>1034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8">
        <v>-3.0000000000000001E-3</v>
      </c>
    </row>
    <row r="78" spans="1:36" x14ac:dyDescent="0.25">
      <c r="A78" t="s">
        <v>682</v>
      </c>
      <c r="B78" t="s">
        <v>926</v>
      </c>
      <c r="C78" t="s">
        <v>1040</v>
      </c>
      <c r="D78" t="s">
        <v>1034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8">
        <v>1.4E-2</v>
      </c>
    </row>
    <row r="79" spans="1:36" x14ac:dyDescent="0.25">
      <c r="A79" t="s">
        <v>683</v>
      </c>
      <c r="B79" t="s">
        <v>927</v>
      </c>
      <c r="C79" t="s">
        <v>1041</v>
      </c>
      <c r="D79" t="s">
        <v>1034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8">
        <v>6.0000000000000001E-3</v>
      </c>
    </row>
    <row r="80" spans="1:36" x14ac:dyDescent="0.25">
      <c r="A80" t="s">
        <v>643</v>
      </c>
      <c r="C80" t="s">
        <v>1042</v>
      </c>
    </row>
    <row r="81" spans="1:36" x14ac:dyDescent="0.25">
      <c r="A81" t="s">
        <v>647</v>
      </c>
      <c r="B81" t="s">
        <v>928</v>
      </c>
      <c r="C81" t="s">
        <v>1043</v>
      </c>
      <c r="D81" t="s">
        <v>1034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8">
        <v>-8.0000000000000002E-3</v>
      </c>
    </row>
    <row r="82" spans="1:36" x14ac:dyDescent="0.25">
      <c r="A82" t="s">
        <v>654</v>
      </c>
      <c r="B82" t="s">
        <v>929</v>
      </c>
      <c r="C82" t="s">
        <v>1044</v>
      </c>
      <c r="D82" t="s">
        <v>1034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8">
        <v>4.0000000000000001E-3</v>
      </c>
    </row>
    <row r="83" spans="1:36" x14ac:dyDescent="0.25">
      <c r="A83" t="s">
        <v>655</v>
      </c>
      <c r="B83" t="s">
        <v>930</v>
      </c>
      <c r="C83" t="s">
        <v>1045</v>
      </c>
      <c r="D83" t="s">
        <v>1034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8">
        <v>8.9999999999999993E-3</v>
      </c>
    </row>
    <row r="84" spans="1:36" x14ac:dyDescent="0.25">
      <c r="A84" t="s">
        <v>656</v>
      </c>
      <c r="B84" t="s">
        <v>931</v>
      </c>
      <c r="C84" t="s">
        <v>1046</v>
      </c>
      <c r="D84" t="s">
        <v>1034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8">
        <v>-2E-3</v>
      </c>
    </row>
    <row r="85" spans="1:36" x14ac:dyDescent="0.25">
      <c r="A85" t="s">
        <v>657</v>
      </c>
      <c r="B85" t="s">
        <v>932</v>
      </c>
      <c r="C85" t="s">
        <v>1047</v>
      </c>
      <c r="D85" t="s">
        <v>1034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8">
        <v>-8.0000000000000002E-3</v>
      </c>
    </row>
    <row r="86" spans="1:36" x14ac:dyDescent="0.25">
      <c r="A86" t="s">
        <v>658</v>
      </c>
      <c r="B86" t="s">
        <v>933</v>
      </c>
      <c r="C86" t="s">
        <v>1048</v>
      </c>
      <c r="D86" t="s">
        <v>1034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8">
        <v>-4.0000000000000001E-3</v>
      </c>
    </row>
    <row r="87" spans="1:36" x14ac:dyDescent="0.25">
      <c r="A87" t="s">
        <v>682</v>
      </c>
      <c r="B87" t="s">
        <v>934</v>
      </c>
      <c r="C87" t="s">
        <v>1049</v>
      </c>
      <c r="D87" t="s">
        <v>1034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8">
        <v>-1E-3</v>
      </c>
    </row>
    <row r="88" spans="1:36" x14ac:dyDescent="0.25">
      <c r="A88" t="s">
        <v>683</v>
      </c>
      <c r="B88" t="s">
        <v>935</v>
      </c>
      <c r="C88" t="s">
        <v>1050</v>
      </c>
      <c r="D88" t="s">
        <v>1034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8">
        <v>0</v>
      </c>
    </row>
    <row r="89" spans="1:36" x14ac:dyDescent="0.25">
      <c r="A89" t="s">
        <v>638</v>
      </c>
      <c r="C89" t="s">
        <v>1051</v>
      </c>
    </row>
    <row r="90" spans="1:36" x14ac:dyDescent="0.25">
      <c r="A90" t="s">
        <v>750</v>
      </c>
      <c r="C90" t="s">
        <v>1052</v>
      </c>
    </row>
    <row r="91" spans="1:36" x14ac:dyDescent="0.25">
      <c r="A91" t="s">
        <v>861</v>
      </c>
      <c r="B91" t="s">
        <v>936</v>
      </c>
      <c r="C91" t="s">
        <v>1053</v>
      </c>
      <c r="D91" t="s">
        <v>1054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8">
        <v>-2E-3</v>
      </c>
    </row>
    <row r="92" spans="1:36" x14ac:dyDescent="0.25">
      <c r="A92" t="s">
        <v>863</v>
      </c>
      <c r="B92" t="s">
        <v>937</v>
      </c>
      <c r="C92" t="s">
        <v>1055</v>
      </c>
      <c r="D92" t="s">
        <v>1054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8">
        <v>1E-3</v>
      </c>
    </row>
    <row r="93" spans="1:36" x14ac:dyDescent="0.25">
      <c r="A93" t="s">
        <v>865</v>
      </c>
      <c r="B93" t="s">
        <v>938</v>
      </c>
      <c r="C93" t="s">
        <v>1056</v>
      </c>
      <c r="D93" t="s">
        <v>1054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8">
        <v>1E-3</v>
      </c>
    </row>
    <row r="94" spans="1:36" x14ac:dyDescent="0.25">
      <c r="A94" t="s">
        <v>867</v>
      </c>
      <c r="B94" t="s">
        <v>939</v>
      </c>
      <c r="C94" t="s">
        <v>1057</v>
      </c>
      <c r="D94" t="s">
        <v>1054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8">
        <v>2E-3</v>
      </c>
    </row>
    <row r="95" spans="1:36" x14ac:dyDescent="0.25">
      <c r="A95" t="s">
        <v>869</v>
      </c>
      <c r="B95" t="s">
        <v>940</v>
      </c>
      <c r="C95" t="s">
        <v>1058</v>
      </c>
      <c r="D95" t="s">
        <v>1054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8">
        <v>1E-3</v>
      </c>
    </row>
    <row r="96" spans="1:36" x14ac:dyDescent="0.25">
      <c r="A96" t="s">
        <v>871</v>
      </c>
      <c r="B96" t="s">
        <v>941</v>
      </c>
      <c r="C96" t="s">
        <v>1059</v>
      </c>
      <c r="D96" t="s">
        <v>1054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8">
        <v>2E-3</v>
      </c>
    </row>
    <row r="97" spans="1:36" x14ac:dyDescent="0.25">
      <c r="A97" t="s">
        <v>682</v>
      </c>
      <c r="B97" t="s">
        <v>942</v>
      </c>
      <c r="C97" t="s">
        <v>1060</v>
      </c>
      <c r="D97" t="s">
        <v>1054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8">
        <v>0</v>
      </c>
    </row>
    <row r="98" spans="1:36" x14ac:dyDescent="0.25">
      <c r="A98" t="s">
        <v>683</v>
      </c>
      <c r="B98" t="s">
        <v>943</v>
      </c>
      <c r="C98" t="s">
        <v>1061</v>
      </c>
      <c r="D98" t="s">
        <v>1054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8">
        <v>-1E-3</v>
      </c>
    </row>
    <row r="99" spans="1:36" x14ac:dyDescent="0.25">
      <c r="A99" t="s">
        <v>875</v>
      </c>
      <c r="B99" t="s">
        <v>944</v>
      </c>
      <c r="C99" t="s">
        <v>1062</v>
      </c>
      <c r="D99" t="s">
        <v>1054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8">
        <v>0</v>
      </c>
    </row>
    <row r="100" spans="1:36" x14ac:dyDescent="0.25">
      <c r="A100" t="s">
        <v>783</v>
      </c>
      <c r="C100" t="s">
        <v>1063</v>
      </c>
    </row>
    <row r="101" spans="1:36" x14ac:dyDescent="0.25">
      <c r="A101" t="s">
        <v>647</v>
      </c>
      <c r="B101" t="s">
        <v>945</v>
      </c>
      <c r="C101" t="s">
        <v>1064</v>
      </c>
      <c r="D101" t="s">
        <v>1054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8">
        <v>0</v>
      </c>
    </row>
    <row r="102" spans="1:36" x14ac:dyDescent="0.25">
      <c r="A102" t="s">
        <v>654</v>
      </c>
      <c r="B102" t="s">
        <v>946</v>
      </c>
      <c r="C102" t="s">
        <v>1065</v>
      </c>
      <c r="D102" t="s">
        <v>1054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8">
        <v>1E-3</v>
      </c>
    </row>
    <row r="103" spans="1:36" x14ac:dyDescent="0.25">
      <c r="A103" t="s">
        <v>655</v>
      </c>
      <c r="B103" t="s">
        <v>947</v>
      </c>
      <c r="C103" t="s">
        <v>1066</v>
      </c>
      <c r="D103" t="s">
        <v>1054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8">
        <v>0</v>
      </c>
    </row>
    <row r="104" spans="1:36" x14ac:dyDescent="0.25">
      <c r="A104" t="s">
        <v>656</v>
      </c>
      <c r="B104" t="s">
        <v>948</v>
      </c>
      <c r="C104" t="s">
        <v>1067</v>
      </c>
      <c r="D104" t="s">
        <v>1054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8">
        <v>1E-3</v>
      </c>
    </row>
    <row r="105" spans="1:36" x14ac:dyDescent="0.25">
      <c r="A105" t="s">
        <v>657</v>
      </c>
      <c r="B105" t="s">
        <v>949</v>
      </c>
      <c r="C105" t="s">
        <v>1068</v>
      </c>
      <c r="D105" t="s">
        <v>1054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8">
        <v>0</v>
      </c>
    </row>
    <row r="106" spans="1:36" x14ac:dyDescent="0.25">
      <c r="A106" t="s">
        <v>658</v>
      </c>
      <c r="B106" t="s">
        <v>950</v>
      </c>
      <c r="C106" t="s">
        <v>1069</v>
      </c>
      <c r="D106" t="s">
        <v>1054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8">
        <v>1E-3</v>
      </c>
    </row>
    <row r="107" spans="1:36" x14ac:dyDescent="0.25">
      <c r="A107" t="s">
        <v>682</v>
      </c>
      <c r="B107" t="s">
        <v>951</v>
      </c>
      <c r="C107" t="s">
        <v>1070</v>
      </c>
      <c r="D107" t="s">
        <v>1054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8">
        <v>2E-3</v>
      </c>
    </row>
    <row r="108" spans="1:36" x14ac:dyDescent="0.25">
      <c r="A108" t="s">
        <v>683</v>
      </c>
      <c r="B108" t="s">
        <v>952</v>
      </c>
      <c r="C108" t="s">
        <v>1071</v>
      </c>
      <c r="D108" t="s">
        <v>1054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8">
        <v>1E-3</v>
      </c>
    </row>
    <row r="109" spans="1:36" x14ac:dyDescent="0.25">
      <c r="A109" t="s">
        <v>887</v>
      </c>
      <c r="B109" t="s">
        <v>953</v>
      </c>
      <c r="C109" t="s">
        <v>1072</v>
      </c>
      <c r="D109" t="s">
        <v>1054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8">
        <v>1E-3</v>
      </c>
    </row>
    <row r="110" spans="1:36" x14ac:dyDescent="0.25">
      <c r="A110" t="s">
        <v>637</v>
      </c>
      <c r="C110" t="s">
        <v>1073</v>
      </c>
    </row>
    <row r="111" spans="1:36" x14ac:dyDescent="0.25">
      <c r="A111" t="s">
        <v>750</v>
      </c>
      <c r="C111" t="s">
        <v>1074</v>
      </c>
    </row>
    <row r="112" spans="1:36" x14ac:dyDescent="0.25">
      <c r="A112" t="s">
        <v>861</v>
      </c>
      <c r="B112" t="s">
        <v>954</v>
      </c>
      <c r="C112" t="s">
        <v>1075</v>
      </c>
      <c r="D112" t="s">
        <v>1076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8">
        <v>-1E-3</v>
      </c>
    </row>
    <row r="113" spans="1:36" x14ac:dyDescent="0.25">
      <c r="A113" t="s">
        <v>863</v>
      </c>
      <c r="B113" t="s">
        <v>955</v>
      </c>
      <c r="C113" t="s">
        <v>1077</v>
      </c>
      <c r="D113" t="s">
        <v>1076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8">
        <v>-1E-3</v>
      </c>
    </row>
    <row r="114" spans="1:36" x14ac:dyDescent="0.25">
      <c r="A114" t="s">
        <v>865</v>
      </c>
      <c r="B114" t="s">
        <v>956</v>
      </c>
      <c r="C114" t="s">
        <v>1078</v>
      </c>
      <c r="D114" t="s">
        <v>1076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8">
        <v>0</v>
      </c>
    </row>
    <row r="115" spans="1:36" x14ac:dyDescent="0.25">
      <c r="A115" t="s">
        <v>867</v>
      </c>
      <c r="B115" t="s">
        <v>957</v>
      </c>
      <c r="C115" t="s">
        <v>1079</v>
      </c>
      <c r="D115" t="s">
        <v>1076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8">
        <v>0</v>
      </c>
    </row>
    <row r="116" spans="1:36" x14ac:dyDescent="0.25">
      <c r="A116" t="s">
        <v>869</v>
      </c>
      <c r="B116" t="s">
        <v>958</v>
      </c>
      <c r="C116" t="s">
        <v>1080</v>
      </c>
      <c r="D116" t="s">
        <v>1076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8">
        <v>0</v>
      </c>
    </row>
    <row r="117" spans="1:36" x14ac:dyDescent="0.25">
      <c r="A117" t="s">
        <v>871</v>
      </c>
      <c r="B117" t="s">
        <v>959</v>
      </c>
      <c r="C117" t="s">
        <v>1081</v>
      </c>
      <c r="D117" t="s">
        <v>1076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8">
        <v>0</v>
      </c>
    </row>
    <row r="118" spans="1:36" x14ac:dyDescent="0.25">
      <c r="A118" t="s">
        <v>682</v>
      </c>
      <c r="B118" t="s">
        <v>960</v>
      </c>
      <c r="C118" t="s">
        <v>1082</v>
      </c>
      <c r="D118" t="s">
        <v>1076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8">
        <v>0</v>
      </c>
    </row>
    <row r="119" spans="1:36" x14ac:dyDescent="0.25">
      <c r="A119" t="s">
        <v>683</v>
      </c>
      <c r="B119" t="s">
        <v>961</v>
      </c>
      <c r="C119" t="s">
        <v>1083</v>
      </c>
      <c r="D119" t="s">
        <v>1076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8">
        <v>0</v>
      </c>
    </row>
    <row r="120" spans="1:36" x14ac:dyDescent="0.25">
      <c r="A120" t="s">
        <v>875</v>
      </c>
      <c r="B120" t="s">
        <v>962</v>
      </c>
      <c r="C120" t="s">
        <v>1084</v>
      </c>
      <c r="D120" t="s">
        <v>1076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8">
        <v>0</v>
      </c>
    </row>
    <row r="121" spans="1:36" x14ac:dyDescent="0.25">
      <c r="A121" t="s">
        <v>783</v>
      </c>
      <c r="C121" t="s">
        <v>1085</v>
      </c>
    </row>
    <row r="122" spans="1:36" x14ac:dyDescent="0.25">
      <c r="A122" t="s">
        <v>647</v>
      </c>
      <c r="B122" t="s">
        <v>963</v>
      </c>
      <c r="C122" t="s">
        <v>1086</v>
      </c>
      <c r="D122" t="s">
        <v>1076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8">
        <v>0</v>
      </c>
    </row>
    <row r="123" spans="1:36" x14ac:dyDescent="0.25">
      <c r="A123" t="s">
        <v>654</v>
      </c>
      <c r="B123" t="s">
        <v>964</v>
      </c>
      <c r="C123" t="s">
        <v>1087</v>
      </c>
      <c r="D123" t="s">
        <v>1076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8">
        <v>0</v>
      </c>
    </row>
    <row r="124" spans="1:36" x14ac:dyDescent="0.25">
      <c r="A124" t="s">
        <v>655</v>
      </c>
      <c r="B124" t="s">
        <v>965</v>
      </c>
      <c r="C124" t="s">
        <v>1088</v>
      </c>
      <c r="D124" t="s">
        <v>1076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8">
        <v>0</v>
      </c>
    </row>
    <row r="125" spans="1:36" x14ac:dyDescent="0.25">
      <c r="A125" t="s">
        <v>656</v>
      </c>
      <c r="B125" t="s">
        <v>966</v>
      </c>
      <c r="C125" t="s">
        <v>1089</v>
      </c>
      <c r="D125" t="s">
        <v>1076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8">
        <v>0</v>
      </c>
    </row>
    <row r="126" spans="1:36" x14ac:dyDescent="0.25">
      <c r="A126" t="s">
        <v>657</v>
      </c>
      <c r="B126" t="s">
        <v>967</v>
      </c>
      <c r="C126" t="s">
        <v>1090</v>
      </c>
      <c r="D126" t="s">
        <v>1076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8">
        <v>0</v>
      </c>
    </row>
    <row r="127" spans="1:36" x14ac:dyDescent="0.25">
      <c r="A127" t="s">
        <v>658</v>
      </c>
      <c r="B127" t="s">
        <v>968</v>
      </c>
      <c r="C127" t="s">
        <v>1091</v>
      </c>
      <c r="D127" t="s">
        <v>1076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8">
        <v>0</v>
      </c>
    </row>
    <row r="128" spans="1:36" x14ac:dyDescent="0.25">
      <c r="A128" t="s">
        <v>682</v>
      </c>
      <c r="B128" t="s">
        <v>969</v>
      </c>
      <c r="C128" t="s">
        <v>1092</v>
      </c>
      <c r="D128" t="s">
        <v>1076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8">
        <v>0</v>
      </c>
    </row>
    <row r="129" spans="1:36" x14ac:dyDescent="0.25">
      <c r="A129" t="s">
        <v>683</v>
      </c>
      <c r="B129" t="s">
        <v>970</v>
      </c>
      <c r="C129" t="s">
        <v>1093</v>
      </c>
      <c r="D129" t="s">
        <v>1076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8">
        <v>0</v>
      </c>
    </row>
    <row r="130" spans="1:36" x14ac:dyDescent="0.25">
      <c r="A130" t="s">
        <v>887</v>
      </c>
      <c r="B130" t="s">
        <v>971</v>
      </c>
      <c r="C130" t="s">
        <v>1094</v>
      </c>
      <c r="D130" t="s">
        <v>1076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8">
        <v>0</v>
      </c>
    </row>
    <row r="131" spans="1:36" x14ac:dyDescent="0.25">
      <c r="A131" t="s">
        <v>636</v>
      </c>
      <c r="C131" t="s">
        <v>1095</v>
      </c>
    </row>
    <row r="132" spans="1:36" x14ac:dyDescent="0.25">
      <c r="A132" t="s">
        <v>750</v>
      </c>
      <c r="B132" t="s">
        <v>972</v>
      </c>
      <c r="C132" t="s">
        <v>1096</v>
      </c>
      <c r="D132" t="s">
        <v>1076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8">
        <v>-1E-3</v>
      </c>
    </row>
    <row r="133" spans="1:36" x14ac:dyDescent="0.25">
      <c r="A133" t="s">
        <v>783</v>
      </c>
      <c r="B133" t="s">
        <v>973</v>
      </c>
      <c r="C133" t="s">
        <v>1097</v>
      </c>
      <c r="D133" t="s">
        <v>1076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8">
        <v>-2E-3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90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809</v>
      </c>
    </row>
    <row r="10" spans="1:36" x14ac:dyDescent="0.25">
      <c r="A10" t="s">
        <v>1098</v>
      </c>
    </row>
    <row r="11" spans="1:36" x14ac:dyDescent="0.25">
      <c r="A11" t="s">
        <v>1099</v>
      </c>
    </row>
    <row r="12" spans="1:36" x14ac:dyDescent="0.25">
      <c r="A12" t="s">
        <v>1100</v>
      </c>
    </row>
    <row r="13" spans="1:36" x14ac:dyDescent="0.25">
      <c r="A13" t="s">
        <v>747</v>
      </c>
    </row>
    <row r="14" spans="1:36" x14ac:dyDescent="0.25">
      <c r="B14" t="s">
        <v>748</v>
      </c>
      <c r="C14" t="s">
        <v>807</v>
      </c>
      <c r="D14" t="s">
        <v>808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809</v>
      </c>
    </row>
    <row r="15" spans="1:36" x14ac:dyDescent="0.25">
      <c r="A15" t="s">
        <v>34</v>
      </c>
      <c r="C15" t="s">
        <v>1362</v>
      </c>
    </row>
    <row r="16" spans="1:36" x14ac:dyDescent="0.25">
      <c r="A16" t="s">
        <v>648</v>
      </c>
      <c r="B16" t="s">
        <v>1101</v>
      </c>
      <c r="C16" t="s">
        <v>1363</v>
      </c>
      <c r="D16" t="s">
        <v>1364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8">
        <v>1E-3</v>
      </c>
    </row>
    <row r="17" spans="1:36" x14ac:dyDescent="0.25">
      <c r="A17" t="s">
        <v>649</v>
      </c>
      <c r="B17" t="s">
        <v>1102</v>
      </c>
      <c r="C17" t="s">
        <v>1365</v>
      </c>
      <c r="D17" t="s">
        <v>1364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8">
        <v>2E-3</v>
      </c>
    </row>
    <row r="18" spans="1:36" x14ac:dyDescent="0.25">
      <c r="A18" t="s">
        <v>650</v>
      </c>
      <c r="B18" t="s">
        <v>1103</v>
      </c>
      <c r="C18" t="s">
        <v>1366</v>
      </c>
      <c r="D18" t="s">
        <v>1364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8">
        <v>2E-3</v>
      </c>
    </row>
    <row r="19" spans="1:36" x14ac:dyDescent="0.25">
      <c r="A19" t="s">
        <v>651</v>
      </c>
      <c r="B19" t="s">
        <v>1104</v>
      </c>
      <c r="C19" t="s">
        <v>1367</v>
      </c>
      <c r="D19" t="s">
        <v>1364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8">
        <v>2E-3</v>
      </c>
    </row>
    <row r="20" spans="1:36" x14ac:dyDescent="0.25">
      <c r="A20" t="s">
        <v>652</v>
      </c>
      <c r="B20" t="s">
        <v>1105</v>
      </c>
      <c r="C20" t="s">
        <v>1368</v>
      </c>
      <c r="D20" t="s">
        <v>1364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8">
        <v>2E-3</v>
      </c>
    </row>
    <row r="21" spans="1:36" x14ac:dyDescent="0.25">
      <c r="A21" t="s">
        <v>653</v>
      </c>
      <c r="B21" t="s">
        <v>1106</v>
      </c>
      <c r="C21" t="s">
        <v>1369</v>
      </c>
      <c r="D21" t="s">
        <v>1364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8">
        <v>1E-3</v>
      </c>
    </row>
    <row r="22" spans="1:36" x14ac:dyDescent="0.25">
      <c r="A22" t="s">
        <v>704</v>
      </c>
      <c r="B22" t="s">
        <v>1107</v>
      </c>
      <c r="C22" t="s">
        <v>1370</v>
      </c>
      <c r="D22" t="s">
        <v>1364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8">
        <v>2E-3</v>
      </c>
    </row>
    <row r="23" spans="1:36" x14ac:dyDescent="0.25">
      <c r="A23" t="s">
        <v>705</v>
      </c>
      <c r="B23" t="s">
        <v>1108</v>
      </c>
      <c r="C23" t="s">
        <v>1371</v>
      </c>
      <c r="D23" t="s">
        <v>1364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8">
        <v>2E-3</v>
      </c>
    </row>
    <row r="24" spans="1:36" x14ac:dyDescent="0.25">
      <c r="A24" t="s">
        <v>647</v>
      </c>
      <c r="B24" t="s">
        <v>1109</v>
      </c>
      <c r="C24" t="s">
        <v>1372</v>
      </c>
      <c r="D24" t="s">
        <v>1364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8">
        <v>2E-3</v>
      </c>
    </row>
    <row r="25" spans="1:36" x14ac:dyDescent="0.25">
      <c r="A25" t="s">
        <v>654</v>
      </c>
      <c r="B25" t="s">
        <v>1110</v>
      </c>
      <c r="C25" t="s">
        <v>1373</v>
      </c>
      <c r="D25" t="s">
        <v>1364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8">
        <v>2E-3</v>
      </c>
    </row>
    <row r="26" spans="1:36" x14ac:dyDescent="0.25">
      <c r="A26" t="s">
        <v>655</v>
      </c>
      <c r="B26" t="s">
        <v>1111</v>
      </c>
      <c r="C26" t="s">
        <v>1374</v>
      </c>
      <c r="D26" t="s">
        <v>1364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8">
        <v>2E-3</v>
      </c>
    </row>
    <row r="27" spans="1:36" x14ac:dyDescent="0.25">
      <c r="A27" t="s">
        <v>656</v>
      </c>
      <c r="B27" t="s">
        <v>1112</v>
      </c>
      <c r="C27" t="s">
        <v>1375</v>
      </c>
      <c r="D27" t="s">
        <v>1364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8">
        <v>2E-3</v>
      </c>
    </row>
    <row r="28" spans="1:36" x14ac:dyDescent="0.25">
      <c r="A28" t="s">
        <v>657</v>
      </c>
      <c r="B28" t="s">
        <v>1113</v>
      </c>
      <c r="C28" t="s">
        <v>1376</v>
      </c>
      <c r="D28" t="s">
        <v>1364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8">
        <v>2E-3</v>
      </c>
    </row>
    <row r="29" spans="1:36" x14ac:dyDescent="0.25">
      <c r="A29" t="s">
        <v>658</v>
      </c>
      <c r="B29" t="s">
        <v>1114</v>
      </c>
      <c r="C29" t="s">
        <v>1377</v>
      </c>
      <c r="D29" t="s">
        <v>1364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8">
        <v>1E-3</v>
      </c>
    </row>
    <row r="30" spans="1:36" x14ac:dyDescent="0.25">
      <c r="A30" t="s">
        <v>706</v>
      </c>
      <c r="B30" t="s">
        <v>1115</v>
      </c>
      <c r="C30" t="s">
        <v>1378</v>
      </c>
      <c r="D30" t="s">
        <v>1364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8">
        <v>2E-3</v>
      </c>
    </row>
    <row r="31" spans="1:36" x14ac:dyDescent="0.25">
      <c r="A31" t="s">
        <v>707</v>
      </c>
      <c r="B31" t="s">
        <v>1116</v>
      </c>
      <c r="C31" t="s">
        <v>1379</v>
      </c>
      <c r="D31" t="s">
        <v>1364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8">
        <v>2E-3</v>
      </c>
    </row>
    <row r="32" spans="1:36" x14ac:dyDescent="0.25">
      <c r="A32" t="s">
        <v>33</v>
      </c>
      <c r="C32" t="s">
        <v>1380</v>
      </c>
    </row>
    <row r="33" spans="1:36" x14ac:dyDescent="0.25">
      <c r="A33" t="s">
        <v>648</v>
      </c>
      <c r="B33" t="s">
        <v>1117</v>
      </c>
      <c r="C33" t="s">
        <v>1381</v>
      </c>
      <c r="D33" t="s">
        <v>1364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12</v>
      </c>
    </row>
    <row r="34" spans="1:36" x14ac:dyDescent="0.25">
      <c r="A34" t="s">
        <v>649</v>
      </c>
      <c r="B34" t="s">
        <v>1118</v>
      </c>
      <c r="C34" t="s">
        <v>1382</v>
      </c>
      <c r="D34" t="s">
        <v>1364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8">
        <v>1E-3</v>
      </c>
    </row>
    <row r="35" spans="1:36" x14ac:dyDescent="0.25">
      <c r="A35" t="s">
        <v>650</v>
      </c>
      <c r="B35" t="s">
        <v>1119</v>
      </c>
      <c r="C35" t="s">
        <v>1383</v>
      </c>
      <c r="D35" t="s">
        <v>1364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8">
        <v>2E-3</v>
      </c>
    </row>
    <row r="36" spans="1:36" x14ac:dyDescent="0.25">
      <c r="A36" t="s">
        <v>651</v>
      </c>
      <c r="B36" t="s">
        <v>1120</v>
      </c>
      <c r="C36" t="s">
        <v>1384</v>
      </c>
      <c r="D36" t="s">
        <v>1364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8">
        <v>2E-3</v>
      </c>
    </row>
    <row r="37" spans="1:36" x14ac:dyDescent="0.25">
      <c r="A37" t="s">
        <v>652</v>
      </c>
      <c r="B37" t="s">
        <v>1121</v>
      </c>
      <c r="C37" t="s">
        <v>1385</v>
      </c>
      <c r="D37" t="s">
        <v>1364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8">
        <v>1E-3</v>
      </c>
    </row>
    <row r="38" spans="1:36" x14ac:dyDescent="0.25">
      <c r="A38" t="s">
        <v>653</v>
      </c>
      <c r="B38" t="s">
        <v>1122</v>
      </c>
      <c r="C38" t="s">
        <v>1386</v>
      </c>
      <c r="D38" t="s">
        <v>1364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12</v>
      </c>
    </row>
    <row r="39" spans="1:36" x14ac:dyDescent="0.25">
      <c r="A39" t="s">
        <v>704</v>
      </c>
      <c r="B39" t="s">
        <v>1123</v>
      </c>
      <c r="C39" t="s">
        <v>1387</v>
      </c>
      <c r="D39" t="s">
        <v>1364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8">
        <v>2E-3</v>
      </c>
    </row>
    <row r="40" spans="1:36" x14ac:dyDescent="0.25">
      <c r="A40" t="s">
        <v>705</v>
      </c>
      <c r="B40" t="s">
        <v>1124</v>
      </c>
      <c r="C40" t="s">
        <v>1388</v>
      </c>
      <c r="D40" t="s">
        <v>1364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8">
        <v>1E-3</v>
      </c>
    </row>
    <row r="41" spans="1:36" x14ac:dyDescent="0.25">
      <c r="A41" t="s">
        <v>647</v>
      </c>
      <c r="B41" t="s">
        <v>1125</v>
      </c>
      <c r="C41" t="s">
        <v>1389</v>
      </c>
      <c r="D41" t="s">
        <v>1364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8">
        <v>1E-3</v>
      </c>
    </row>
    <row r="42" spans="1:36" x14ac:dyDescent="0.25">
      <c r="A42" t="s">
        <v>654</v>
      </c>
      <c r="B42" t="s">
        <v>1126</v>
      </c>
      <c r="C42" t="s">
        <v>1390</v>
      </c>
      <c r="D42" t="s">
        <v>1364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8">
        <v>1E-3</v>
      </c>
    </row>
    <row r="43" spans="1:36" x14ac:dyDescent="0.25">
      <c r="A43" t="s">
        <v>655</v>
      </c>
      <c r="B43" t="s">
        <v>1127</v>
      </c>
      <c r="C43" t="s">
        <v>1391</v>
      </c>
      <c r="D43" t="s">
        <v>1364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8">
        <v>1E-3</v>
      </c>
    </row>
    <row r="44" spans="1:36" x14ac:dyDescent="0.25">
      <c r="A44" t="s">
        <v>656</v>
      </c>
      <c r="B44" t="s">
        <v>1128</v>
      </c>
      <c r="C44" t="s">
        <v>1392</v>
      </c>
      <c r="D44" t="s">
        <v>1364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8">
        <v>2E-3</v>
      </c>
    </row>
    <row r="45" spans="1:36" x14ac:dyDescent="0.25">
      <c r="A45" t="s">
        <v>657</v>
      </c>
      <c r="B45" t="s">
        <v>1129</v>
      </c>
      <c r="C45" t="s">
        <v>1393</v>
      </c>
      <c r="D45" t="s">
        <v>1364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8">
        <v>1E-3</v>
      </c>
    </row>
    <row r="46" spans="1:36" x14ac:dyDescent="0.25">
      <c r="A46" t="s">
        <v>658</v>
      </c>
      <c r="B46" t="s">
        <v>1130</v>
      </c>
      <c r="C46" t="s">
        <v>1394</v>
      </c>
      <c r="D46" t="s">
        <v>1364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8">
        <v>1E-3</v>
      </c>
    </row>
    <row r="47" spans="1:36" x14ac:dyDescent="0.25">
      <c r="A47" t="s">
        <v>706</v>
      </c>
      <c r="B47" t="s">
        <v>1131</v>
      </c>
      <c r="C47" t="s">
        <v>1395</v>
      </c>
      <c r="D47" t="s">
        <v>1364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8">
        <v>1E-3</v>
      </c>
    </row>
    <row r="48" spans="1:36" x14ac:dyDescent="0.25">
      <c r="A48" t="s">
        <v>707</v>
      </c>
      <c r="B48" t="s">
        <v>1132</v>
      </c>
      <c r="C48" t="s">
        <v>1396</v>
      </c>
      <c r="D48" t="s">
        <v>1364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8">
        <v>1E-3</v>
      </c>
    </row>
    <row r="49" spans="1:36" x14ac:dyDescent="0.25">
      <c r="A49" t="s">
        <v>32</v>
      </c>
      <c r="C49" t="s">
        <v>1397</v>
      </c>
    </row>
    <row r="50" spans="1:36" x14ac:dyDescent="0.25">
      <c r="A50" t="s">
        <v>648</v>
      </c>
      <c r="B50" t="s">
        <v>1133</v>
      </c>
      <c r="C50" t="s">
        <v>1398</v>
      </c>
      <c r="D50" t="s">
        <v>1364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12</v>
      </c>
    </row>
    <row r="51" spans="1:36" x14ac:dyDescent="0.25">
      <c r="A51" t="s">
        <v>649</v>
      </c>
      <c r="B51" t="s">
        <v>1134</v>
      </c>
      <c r="C51" t="s">
        <v>1399</v>
      </c>
      <c r="D51" t="s">
        <v>1364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12</v>
      </c>
    </row>
    <row r="52" spans="1:36" x14ac:dyDescent="0.25">
      <c r="A52" t="s">
        <v>650</v>
      </c>
      <c r="B52" t="s">
        <v>1135</v>
      </c>
      <c r="C52" t="s">
        <v>1400</v>
      </c>
      <c r="D52" t="s">
        <v>1364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8">
        <v>0</v>
      </c>
    </row>
    <row r="53" spans="1:36" x14ac:dyDescent="0.25">
      <c r="A53" t="s">
        <v>651</v>
      </c>
      <c r="B53" t="s">
        <v>1136</v>
      </c>
      <c r="C53" t="s">
        <v>1401</v>
      </c>
      <c r="D53" t="s">
        <v>1364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8">
        <v>-1E-3</v>
      </c>
    </row>
    <row r="54" spans="1:36" x14ac:dyDescent="0.25">
      <c r="A54" t="s">
        <v>652</v>
      </c>
      <c r="B54" t="s">
        <v>1137</v>
      </c>
      <c r="C54" t="s">
        <v>1402</v>
      </c>
      <c r="D54" t="s">
        <v>1364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8">
        <v>-2E-3</v>
      </c>
    </row>
    <row r="55" spans="1:36" x14ac:dyDescent="0.25">
      <c r="A55" t="s">
        <v>653</v>
      </c>
      <c r="B55" t="s">
        <v>1138</v>
      </c>
      <c r="C55" t="s">
        <v>1403</v>
      </c>
      <c r="D55" t="s">
        <v>1364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8">
        <v>-1E-3</v>
      </c>
    </row>
    <row r="56" spans="1:36" x14ac:dyDescent="0.25">
      <c r="A56" t="s">
        <v>704</v>
      </c>
      <c r="B56" t="s">
        <v>1139</v>
      </c>
      <c r="C56" t="s">
        <v>1404</v>
      </c>
      <c r="D56" t="s">
        <v>1364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8">
        <v>0</v>
      </c>
    </row>
    <row r="57" spans="1:36" x14ac:dyDescent="0.25">
      <c r="A57" t="s">
        <v>705</v>
      </c>
      <c r="B57" t="s">
        <v>1140</v>
      </c>
      <c r="C57" t="s">
        <v>1405</v>
      </c>
      <c r="D57" t="s">
        <v>1364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8">
        <v>-1E-3</v>
      </c>
    </row>
    <row r="58" spans="1:36" x14ac:dyDescent="0.25">
      <c r="A58" t="s">
        <v>647</v>
      </c>
      <c r="B58" t="s">
        <v>1141</v>
      </c>
      <c r="C58" t="s">
        <v>1406</v>
      </c>
      <c r="D58" t="s">
        <v>1364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12</v>
      </c>
    </row>
    <row r="59" spans="1:36" x14ac:dyDescent="0.25">
      <c r="A59" t="s">
        <v>654</v>
      </c>
      <c r="B59" t="s">
        <v>1142</v>
      </c>
      <c r="C59" t="s">
        <v>1407</v>
      </c>
      <c r="D59" t="s">
        <v>1364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12</v>
      </c>
    </row>
    <row r="60" spans="1:36" x14ac:dyDescent="0.25">
      <c r="A60" t="s">
        <v>655</v>
      </c>
      <c r="B60" t="s">
        <v>1143</v>
      </c>
      <c r="C60" t="s">
        <v>1408</v>
      </c>
      <c r="D60" t="s">
        <v>1364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8">
        <v>-1E-3</v>
      </c>
    </row>
    <row r="61" spans="1:36" x14ac:dyDescent="0.25">
      <c r="A61" t="s">
        <v>656</v>
      </c>
      <c r="B61" t="s">
        <v>1144</v>
      </c>
      <c r="C61" t="s">
        <v>1409</v>
      </c>
      <c r="D61" t="s">
        <v>1364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12</v>
      </c>
    </row>
    <row r="62" spans="1:36" x14ac:dyDescent="0.25">
      <c r="A62" t="s">
        <v>657</v>
      </c>
      <c r="B62" t="s">
        <v>1145</v>
      </c>
      <c r="C62" t="s">
        <v>1410</v>
      </c>
      <c r="D62" t="s">
        <v>1364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8">
        <v>-1E-3</v>
      </c>
    </row>
    <row r="63" spans="1:36" x14ac:dyDescent="0.25">
      <c r="A63" t="s">
        <v>658</v>
      </c>
      <c r="B63" t="s">
        <v>1146</v>
      </c>
      <c r="C63" t="s">
        <v>1411</v>
      </c>
      <c r="D63" t="s">
        <v>1364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12</v>
      </c>
    </row>
    <row r="64" spans="1:36" x14ac:dyDescent="0.25">
      <c r="A64" t="s">
        <v>706</v>
      </c>
      <c r="B64" t="s">
        <v>1147</v>
      </c>
      <c r="C64" t="s">
        <v>1412</v>
      </c>
      <c r="D64" t="s">
        <v>1364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8">
        <v>0</v>
      </c>
    </row>
    <row r="65" spans="1:36" x14ac:dyDescent="0.25">
      <c r="A65" t="s">
        <v>707</v>
      </c>
      <c r="B65" t="s">
        <v>1148</v>
      </c>
      <c r="C65" t="s">
        <v>1413</v>
      </c>
      <c r="D65" t="s">
        <v>1364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8">
        <v>0</v>
      </c>
    </row>
    <row r="66" spans="1:36" x14ac:dyDescent="0.25">
      <c r="A66" t="s">
        <v>31</v>
      </c>
      <c r="C66" t="s">
        <v>1414</v>
      </c>
    </row>
    <row r="67" spans="1:36" x14ac:dyDescent="0.25">
      <c r="A67" t="s">
        <v>648</v>
      </c>
      <c r="B67" t="s">
        <v>1149</v>
      </c>
      <c r="C67" t="s">
        <v>1415</v>
      </c>
      <c r="D67" t="s">
        <v>1364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12</v>
      </c>
    </row>
    <row r="68" spans="1:36" x14ac:dyDescent="0.25">
      <c r="A68" t="s">
        <v>649</v>
      </c>
      <c r="B68" t="s">
        <v>1150</v>
      </c>
      <c r="C68" t="s">
        <v>1416</v>
      </c>
      <c r="D68" t="s">
        <v>1364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8">
        <v>-1E-3</v>
      </c>
    </row>
    <row r="69" spans="1:36" x14ac:dyDescent="0.25">
      <c r="A69" t="s">
        <v>650</v>
      </c>
      <c r="B69" t="s">
        <v>1151</v>
      </c>
      <c r="C69" t="s">
        <v>1417</v>
      </c>
      <c r="D69" t="s">
        <v>1364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8">
        <v>-1E-3</v>
      </c>
    </row>
    <row r="70" spans="1:36" x14ac:dyDescent="0.25">
      <c r="A70" t="s">
        <v>651</v>
      </c>
      <c r="B70" t="s">
        <v>1152</v>
      </c>
      <c r="C70" t="s">
        <v>1418</v>
      </c>
      <c r="D70" t="s">
        <v>1364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8">
        <v>-2E-3</v>
      </c>
    </row>
    <row r="71" spans="1:36" x14ac:dyDescent="0.25">
      <c r="A71" t="s">
        <v>652</v>
      </c>
      <c r="B71" t="s">
        <v>1153</v>
      </c>
      <c r="C71" t="s">
        <v>1419</v>
      </c>
      <c r="D71" t="s">
        <v>1364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8">
        <v>-2E-3</v>
      </c>
    </row>
    <row r="72" spans="1:36" x14ac:dyDescent="0.25">
      <c r="A72" t="s">
        <v>653</v>
      </c>
      <c r="B72" t="s">
        <v>1154</v>
      </c>
      <c r="C72" t="s">
        <v>1420</v>
      </c>
      <c r="D72" t="s">
        <v>1364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8">
        <v>-1E-3</v>
      </c>
    </row>
    <row r="73" spans="1:36" x14ac:dyDescent="0.25">
      <c r="A73" t="s">
        <v>704</v>
      </c>
      <c r="B73" t="s">
        <v>1155</v>
      </c>
      <c r="C73" t="s">
        <v>1421</v>
      </c>
      <c r="D73" t="s">
        <v>1364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8">
        <v>-1E-3</v>
      </c>
    </row>
    <row r="74" spans="1:36" x14ac:dyDescent="0.25">
      <c r="A74" t="s">
        <v>705</v>
      </c>
      <c r="B74" t="s">
        <v>1156</v>
      </c>
      <c r="C74" t="s">
        <v>1422</v>
      </c>
      <c r="D74" t="s">
        <v>1364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8">
        <v>-1E-3</v>
      </c>
    </row>
    <row r="75" spans="1:36" x14ac:dyDescent="0.25">
      <c r="A75" t="s">
        <v>647</v>
      </c>
      <c r="B75" t="s">
        <v>1157</v>
      </c>
      <c r="C75" t="s">
        <v>1423</v>
      </c>
      <c r="D75" t="s">
        <v>1364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8">
        <v>-2E-3</v>
      </c>
    </row>
    <row r="76" spans="1:36" x14ac:dyDescent="0.25">
      <c r="A76" t="s">
        <v>654</v>
      </c>
      <c r="B76" t="s">
        <v>1158</v>
      </c>
      <c r="C76" t="s">
        <v>1424</v>
      </c>
      <c r="D76" t="s">
        <v>1364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12</v>
      </c>
    </row>
    <row r="77" spans="1:36" x14ac:dyDescent="0.25">
      <c r="A77" t="s">
        <v>655</v>
      </c>
      <c r="B77" t="s">
        <v>1159</v>
      </c>
      <c r="C77" t="s">
        <v>1425</v>
      </c>
      <c r="D77" t="s">
        <v>1364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12</v>
      </c>
    </row>
    <row r="78" spans="1:36" x14ac:dyDescent="0.25">
      <c r="A78" t="s">
        <v>656</v>
      </c>
      <c r="B78" t="s">
        <v>1160</v>
      </c>
      <c r="C78" t="s">
        <v>1426</v>
      </c>
      <c r="D78" t="s">
        <v>1364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8">
        <v>0</v>
      </c>
    </row>
    <row r="79" spans="1:36" x14ac:dyDescent="0.25">
      <c r="A79" t="s">
        <v>657</v>
      </c>
      <c r="B79" t="s">
        <v>1161</v>
      </c>
      <c r="C79" t="s">
        <v>1427</v>
      </c>
      <c r="D79" t="s">
        <v>1364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8">
        <v>-2E-3</v>
      </c>
    </row>
    <row r="80" spans="1:36" x14ac:dyDescent="0.25">
      <c r="A80" t="s">
        <v>658</v>
      </c>
      <c r="B80" t="s">
        <v>1162</v>
      </c>
      <c r="C80" t="s">
        <v>1428</v>
      </c>
      <c r="D80" t="s">
        <v>1364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12</v>
      </c>
    </row>
    <row r="81" spans="1:36" x14ac:dyDescent="0.25">
      <c r="A81" t="s">
        <v>706</v>
      </c>
      <c r="B81" t="s">
        <v>1163</v>
      </c>
      <c r="C81" t="s">
        <v>1429</v>
      </c>
      <c r="D81" t="s">
        <v>1364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12</v>
      </c>
    </row>
    <row r="82" spans="1:36" x14ac:dyDescent="0.25">
      <c r="A82" t="s">
        <v>707</v>
      </c>
      <c r="B82" t="s">
        <v>1164</v>
      </c>
      <c r="C82" t="s">
        <v>1430</v>
      </c>
      <c r="D82" t="s">
        <v>1364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12</v>
      </c>
    </row>
    <row r="83" spans="1:36" x14ac:dyDescent="0.25">
      <c r="A83" t="s">
        <v>30</v>
      </c>
      <c r="C83" t="s">
        <v>1431</v>
      </c>
    </row>
    <row r="84" spans="1:36" x14ac:dyDescent="0.25">
      <c r="A84" t="s">
        <v>648</v>
      </c>
      <c r="B84" t="s">
        <v>1165</v>
      </c>
      <c r="C84" t="s">
        <v>1432</v>
      </c>
      <c r="D84" t="s">
        <v>1364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8">
        <v>1E-3</v>
      </c>
    </row>
    <row r="85" spans="1:36" x14ac:dyDescent="0.25">
      <c r="A85" t="s">
        <v>649</v>
      </c>
      <c r="B85" t="s">
        <v>1166</v>
      </c>
      <c r="C85" t="s">
        <v>1433</v>
      </c>
      <c r="D85" t="s">
        <v>1364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8">
        <v>2E-3</v>
      </c>
    </row>
    <row r="86" spans="1:36" x14ac:dyDescent="0.25">
      <c r="A86" t="s">
        <v>650</v>
      </c>
      <c r="B86" t="s">
        <v>1167</v>
      </c>
      <c r="C86" t="s">
        <v>1434</v>
      </c>
      <c r="D86" t="s">
        <v>1364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8">
        <v>2E-3</v>
      </c>
    </row>
    <row r="87" spans="1:36" x14ac:dyDescent="0.25">
      <c r="A87" t="s">
        <v>651</v>
      </c>
      <c r="B87" t="s">
        <v>1168</v>
      </c>
      <c r="C87" t="s">
        <v>1435</v>
      </c>
      <c r="D87" t="s">
        <v>1364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8">
        <v>2E-3</v>
      </c>
    </row>
    <row r="88" spans="1:36" x14ac:dyDescent="0.25">
      <c r="A88" t="s">
        <v>652</v>
      </c>
      <c r="B88" t="s">
        <v>1169</v>
      </c>
      <c r="C88" t="s">
        <v>1436</v>
      </c>
      <c r="D88" t="s">
        <v>1364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8">
        <v>2E-3</v>
      </c>
    </row>
    <row r="89" spans="1:36" x14ac:dyDescent="0.25">
      <c r="A89" t="s">
        <v>653</v>
      </c>
      <c r="B89" t="s">
        <v>1170</v>
      </c>
      <c r="C89" t="s">
        <v>1437</v>
      </c>
      <c r="D89" t="s">
        <v>1364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8">
        <v>1E-3</v>
      </c>
    </row>
    <row r="90" spans="1:36" x14ac:dyDescent="0.25">
      <c r="A90" t="s">
        <v>704</v>
      </c>
      <c r="B90" t="s">
        <v>1171</v>
      </c>
      <c r="C90" t="s">
        <v>1438</v>
      </c>
      <c r="D90" t="s">
        <v>1364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8">
        <v>2E-3</v>
      </c>
    </row>
    <row r="91" spans="1:36" x14ac:dyDescent="0.25">
      <c r="A91" t="s">
        <v>705</v>
      </c>
      <c r="B91" t="s">
        <v>1172</v>
      </c>
      <c r="C91" t="s">
        <v>1439</v>
      </c>
      <c r="D91" t="s">
        <v>1364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8">
        <v>2E-3</v>
      </c>
    </row>
    <row r="92" spans="1:36" x14ac:dyDescent="0.25">
      <c r="A92" t="s">
        <v>647</v>
      </c>
      <c r="B92" t="s">
        <v>1173</v>
      </c>
      <c r="C92" t="s">
        <v>1440</v>
      </c>
      <c r="D92" t="s">
        <v>1364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8">
        <v>2E-3</v>
      </c>
    </row>
    <row r="93" spans="1:36" x14ac:dyDescent="0.25">
      <c r="A93" t="s">
        <v>654</v>
      </c>
      <c r="B93" t="s">
        <v>1174</v>
      </c>
      <c r="C93" t="s">
        <v>1441</v>
      </c>
      <c r="D93" t="s">
        <v>1364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8">
        <v>1E-3</v>
      </c>
    </row>
    <row r="94" spans="1:36" x14ac:dyDescent="0.25">
      <c r="A94" t="s">
        <v>655</v>
      </c>
      <c r="B94" t="s">
        <v>1175</v>
      </c>
      <c r="C94" t="s">
        <v>1442</v>
      </c>
      <c r="D94" t="s">
        <v>1364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8">
        <v>2E-3</v>
      </c>
    </row>
    <row r="95" spans="1:36" x14ac:dyDescent="0.25">
      <c r="A95" t="s">
        <v>656</v>
      </c>
      <c r="B95" t="s">
        <v>1176</v>
      </c>
      <c r="C95" t="s">
        <v>1443</v>
      </c>
      <c r="D95" t="s">
        <v>1364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8">
        <v>2E-3</v>
      </c>
    </row>
    <row r="96" spans="1:36" x14ac:dyDescent="0.25">
      <c r="A96" t="s">
        <v>657</v>
      </c>
      <c r="B96" t="s">
        <v>1177</v>
      </c>
      <c r="C96" t="s">
        <v>1444</v>
      </c>
      <c r="D96" t="s">
        <v>1364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8">
        <v>2E-3</v>
      </c>
    </row>
    <row r="97" spans="1:36" x14ac:dyDescent="0.25">
      <c r="A97" t="s">
        <v>658</v>
      </c>
      <c r="B97" t="s">
        <v>1178</v>
      </c>
      <c r="C97" t="s">
        <v>1445</v>
      </c>
      <c r="D97" t="s">
        <v>1364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8">
        <v>1E-3</v>
      </c>
    </row>
    <row r="98" spans="1:36" x14ac:dyDescent="0.25">
      <c r="A98" t="s">
        <v>706</v>
      </c>
      <c r="B98" t="s">
        <v>1179</v>
      </c>
      <c r="C98" t="s">
        <v>1446</v>
      </c>
      <c r="D98" t="s">
        <v>1364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8">
        <v>2E-3</v>
      </c>
    </row>
    <row r="99" spans="1:36" x14ac:dyDescent="0.25">
      <c r="A99" t="s">
        <v>707</v>
      </c>
      <c r="B99" t="s">
        <v>1180</v>
      </c>
      <c r="C99" t="s">
        <v>1447</v>
      </c>
      <c r="D99" t="s">
        <v>1364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8">
        <v>2E-3</v>
      </c>
    </row>
    <row r="100" spans="1:36" x14ac:dyDescent="0.25">
      <c r="A100" t="s">
        <v>29</v>
      </c>
      <c r="C100" t="s">
        <v>1448</v>
      </c>
    </row>
    <row r="101" spans="1:36" x14ac:dyDescent="0.25">
      <c r="A101" t="s">
        <v>648</v>
      </c>
      <c r="B101" t="s">
        <v>1181</v>
      </c>
      <c r="C101" t="s">
        <v>1449</v>
      </c>
      <c r="D101" t="s">
        <v>1364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12</v>
      </c>
    </row>
    <row r="102" spans="1:36" x14ac:dyDescent="0.25">
      <c r="A102" t="s">
        <v>649</v>
      </c>
      <c r="B102" t="s">
        <v>1182</v>
      </c>
      <c r="C102" t="s">
        <v>1450</v>
      </c>
      <c r="D102" t="s">
        <v>1364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12</v>
      </c>
    </row>
    <row r="103" spans="1:36" x14ac:dyDescent="0.25">
      <c r="A103" t="s">
        <v>650</v>
      </c>
      <c r="B103" t="s">
        <v>1183</v>
      </c>
      <c r="C103" t="s">
        <v>1451</v>
      </c>
      <c r="D103" t="s">
        <v>1364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8">
        <v>2E-3</v>
      </c>
    </row>
    <row r="104" spans="1:36" x14ac:dyDescent="0.25">
      <c r="A104" t="s">
        <v>651</v>
      </c>
      <c r="B104" t="s">
        <v>1184</v>
      </c>
      <c r="C104" t="s">
        <v>1452</v>
      </c>
      <c r="D104" t="s">
        <v>1364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12</v>
      </c>
    </row>
    <row r="105" spans="1:36" x14ac:dyDescent="0.25">
      <c r="A105" t="s">
        <v>652</v>
      </c>
      <c r="B105" t="s">
        <v>1185</v>
      </c>
      <c r="C105" t="s">
        <v>1453</v>
      </c>
      <c r="D105" t="s">
        <v>1364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8">
        <v>1E-3</v>
      </c>
    </row>
    <row r="106" spans="1:36" x14ac:dyDescent="0.25">
      <c r="A106" t="s">
        <v>653</v>
      </c>
      <c r="B106" t="s">
        <v>1186</v>
      </c>
      <c r="C106" t="s">
        <v>1454</v>
      </c>
      <c r="D106" t="s">
        <v>1364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12</v>
      </c>
    </row>
    <row r="107" spans="1:36" x14ac:dyDescent="0.25">
      <c r="A107" t="s">
        <v>704</v>
      </c>
      <c r="B107" t="s">
        <v>1187</v>
      </c>
      <c r="C107" t="s">
        <v>1455</v>
      </c>
      <c r="D107" t="s">
        <v>1364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12</v>
      </c>
    </row>
    <row r="108" spans="1:36" x14ac:dyDescent="0.25">
      <c r="A108" t="s">
        <v>705</v>
      </c>
      <c r="B108" t="s">
        <v>1188</v>
      </c>
      <c r="C108" t="s">
        <v>1456</v>
      </c>
      <c r="D108" t="s">
        <v>1364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12</v>
      </c>
    </row>
    <row r="109" spans="1:36" x14ac:dyDescent="0.25">
      <c r="A109" t="s">
        <v>647</v>
      </c>
      <c r="B109" t="s">
        <v>1189</v>
      </c>
      <c r="C109" t="s">
        <v>1457</v>
      </c>
      <c r="D109" t="s">
        <v>1364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12</v>
      </c>
    </row>
    <row r="110" spans="1:36" x14ac:dyDescent="0.25">
      <c r="A110" t="s">
        <v>654</v>
      </c>
      <c r="B110" t="s">
        <v>1190</v>
      </c>
      <c r="C110" t="s">
        <v>1458</v>
      </c>
      <c r="D110" t="s">
        <v>1364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8">
        <v>1E-3</v>
      </c>
    </row>
    <row r="111" spans="1:36" x14ac:dyDescent="0.25">
      <c r="A111" t="s">
        <v>655</v>
      </c>
      <c r="B111" t="s">
        <v>1191</v>
      </c>
      <c r="C111" t="s">
        <v>1459</v>
      </c>
      <c r="D111" t="s">
        <v>1364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12</v>
      </c>
    </row>
    <row r="112" spans="1:36" x14ac:dyDescent="0.25">
      <c r="A112" t="s">
        <v>656</v>
      </c>
      <c r="B112" t="s">
        <v>1192</v>
      </c>
      <c r="C112" t="s">
        <v>1460</v>
      </c>
      <c r="D112" t="s">
        <v>1364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8">
        <v>2E-3</v>
      </c>
    </row>
    <row r="113" spans="1:36" x14ac:dyDescent="0.25">
      <c r="A113" t="s">
        <v>657</v>
      </c>
      <c r="B113" t="s">
        <v>1193</v>
      </c>
      <c r="C113" t="s">
        <v>1461</v>
      </c>
      <c r="D113" t="s">
        <v>1364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12</v>
      </c>
    </row>
    <row r="114" spans="1:36" x14ac:dyDescent="0.25">
      <c r="A114" t="s">
        <v>658</v>
      </c>
      <c r="B114" t="s">
        <v>1194</v>
      </c>
      <c r="C114" t="s">
        <v>1462</v>
      </c>
      <c r="D114" t="s">
        <v>1364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12</v>
      </c>
    </row>
    <row r="115" spans="1:36" x14ac:dyDescent="0.25">
      <c r="A115" t="s">
        <v>706</v>
      </c>
      <c r="B115" t="s">
        <v>1195</v>
      </c>
      <c r="C115" t="s">
        <v>1463</v>
      </c>
      <c r="D115" t="s">
        <v>1364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12</v>
      </c>
    </row>
    <row r="116" spans="1:36" x14ac:dyDescent="0.25">
      <c r="A116" t="s">
        <v>707</v>
      </c>
      <c r="B116" t="s">
        <v>1196</v>
      </c>
      <c r="C116" t="s">
        <v>1464</v>
      </c>
      <c r="D116" t="s">
        <v>1364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12</v>
      </c>
    </row>
    <row r="117" spans="1:36" x14ac:dyDescent="0.25">
      <c r="A117" t="s">
        <v>28</v>
      </c>
      <c r="C117" t="s">
        <v>1465</v>
      </c>
    </row>
    <row r="118" spans="1:36" x14ac:dyDescent="0.25">
      <c r="A118" t="s">
        <v>648</v>
      </c>
      <c r="B118" t="s">
        <v>1197</v>
      </c>
      <c r="C118" t="s">
        <v>1466</v>
      </c>
      <c r="D118" t="s">
        <v>1364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12</v>
      </c>
    </row>
    <row r="119" spans="1:36" x14ac:dyDescent="0.25">
      <c r="A119" t="s">
        <v>649</v>
      </c>
      <c r="B119" t="s">
        <v>1198</v>
      </c>
      <c r="C119" t="s">
        <v>1467</v>
      </c>
      <c r="D119" t="s">
        <v>1364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12</v>
      </c>
    </row>
    <row r="120" spans="1:36" x14ac:dyDescent="0.25">
      <c r="A120" t="s">
        <v>650</v>
      </c>
      <c r="B120" t="s">
        <v>1199</v>
      </c>
      <c r="C120" t="s">
        <v>1468</v>
      </c>
      <c r="D120" t="s">
        <v>1364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8">
        <v>2E-3</v>
      </c>
    </row>
    <row r="121" spans="1:36" x14ac:dyDescent="0.25">
      <c r="A121" t="s">
        <v>651</v>
      </c>
      <c r="B121" t="s">
        <v>1200</v>
      </c>
      <c r="C121" t="s">
        <v>1469</v>
      </c>
      <c r="D121" t="s">
        <v>1364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12</v>
      </c>
    </row>
    <row r="122" spans="1:36" x14ac:dyDescent="0.25">
      <c r="A122" t="s">
        <v>652</v>
      </c>
      <c r="B122" t="s">
        <v>1201</v>
      </c>
      <c r="C122" t="s">
        <v>1470</v>
      </c>
      <c r="D122" t="s">
        <v>1364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8">
        <v>2E-3</v>
      </c>
    </row>
    <row r="123" spans="1:36" x14ac:dyDescent="0.25">
      <c r="A123" t="s">
        <v>653</v>
      </c>
      <c r="B123" t="s">
        <v>1202</v>
      </c>
      <c r="C123" t="s">
        <v>1471</v>
      </c>
      <c r="D123" t="s">
        <v>1364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12</v>
      </c>
    </row>
    <row r="124" spans="1:36" x14ac:dyDescent="0.25">
      <c r="A124" t="s">
        <v>704</v>
      </c>
      <c r="B124" t="s">
        <v>1203</v>
      </c>
      <c r="C124" t="s">
        <v>1472</v>
      </c>
      <c r="D124" t="s">
        <v>1364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12</v>
      </c>
    </row>
    <row r="125" spans="1:36" x14ac:dyDescent="0.25">
      <c r="A125" t="s">
        <v>705</v>
      </c>
      <c r="B125" t="s">
        <v>1204</v>
      </c>
      <c r="C125" t="s">
        <v>1473</v>
      </c>
      <c r="D125" t="s">
        <v>1364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12</v>
      </c>
    </row>
    <row r="126" spans="1:36" x14ac:dyDescent="0.25">
      <c r="A126" t="s">
        <v>647</v>
      </c>
      <c r="B126" t="s">
        <v>1205</v>
      </c>
      <c r="C126" t="s">
        <v>1474</v>
      </c>
      <c r="D126" t="s">
        <v>1364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12</v>
      </c>
    </row>
    <row r="127" spans="1:36" x14ac:dyDescent="0.25">
      <c r="A127" t="s">
        <v>654</v>
      </c>
      <c r="B127" t="s">
        <v>1206</v>
      </c>
      <c r="C127" t="s">
        <v>1475</v>
      </c>
      <c r="D127" t="s">
        <v>1364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8">
        <v>1E-3</v>
      </c>
    </row>
    <row r="128" spans="1:36" x14ac:dyDescent="0.25">
      <c r="A128" t="s">
        <v>655</v>
      </c>
      <c r="B128" t="s">
        <v>1207</v>
      </c>
      <c r="C128" t="s">
        <v>1476</v>
      </c>
      <c r="D128" t="s">
        <v>1364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12</v>
      </c>
    </row>
    <row r="129" spans="1:36" x14ac:dyDescent="0.25">
      <c r="A129" t="s">
        <v>656</v>
      </c>
      <c r="B129" t="s">
        <v>1208</v>
      </c>
      <c r="C129" t="s">
        <v>1477</v>
      </c>
      <c r="D129" t="s">
        <v>1364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8">
        <v>2E-3</v>
      </c>
    </row>
    <row r="130" spans="1:36" x14ac:dyDescent="0.25">
      <c r="A130" t="s">
        <v>657</v>
      </c>
      <c r="B130" t="s">
        <v>1209</v>
      </c>
      <c r="C130" t="s">
        <v>1478</v>
      </c>
      <c r="D130" t="s">
        <v>1364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12</v>
      </c>
    </row>
    <row r="131" spans="1:36" x14ac:dyDescent="0.25">
      <c r="A131" t="s">
        <v>658</v>
      </c>
      <c r="B131" t="s">
        <v>1210</v>
      </c>
      <c r="C131" t="s">
        <v>1479</v>
      </c>
      <c r="D131" t="s">
        <v>1364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12</v>
      </c>
    </row>
    <row r="132" spans="1:36" x14ac:dyDescent="0.25">
      <c r="A132" t="s">
        <v>706</v>
      </c>
      <c r="B132" t="s">
        <v>1211</v>
      </c>
      <c r="C132" t="s">
        <v>1480</v>
      </c>
      <c r="D132" t="s">
        <v>1364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12</v>
      </c>
    </row>
    <row r="133" spans="1:36" x14ac:dyDescent="0.25">
      <c r="A133" t="s">
        <v>707</v>
      </c>
      <c r="B133" t="s">
        <v>1212</v>
      </c>
      <c r="C133" t="s">
        <v>1481</v>
      </c>
      <c r="D133" t="s">
        <v>1364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12</v>
      </c>
    </row>
    <row r="134" spans="1:36" x14ac:dyDescent="0.25">
      <c r="A134" t="s">
        <v>27</v>
      </c>
      <c r="C134" t="s">
        <v>1482</v>
      </c>
    </row>
    <row r="135" spans="1:36" x14ac:dyDescent="0.25">
      <c r="A135" t="s">
        <v>648</v>
      </c>
      <c r="B135" t="s">
        <v>1213</v>
      </c>
      <c r="C135" t="s">
        <v>1483</v>
      </c>
      <c r="D135" t="s">
        <v>1364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12</v>
      </c>
    </row>
    <row r="136" spans="1:36" x14ac:dyDescent="0.25">
      <c r="A136" t="s">
        <v>649</v>
      </c>
      <c r="B136" t="s">
        <v>1214</v>
      </c>
      <c r="C136" t="s">
        <v>1484</v>
      </c>
      <c r="D136" t="s">
        <v>1364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12</v>
      </c>
    </row>
    <row r="137" spans="1:36" x14ac:dyDescent="0.25">
      <c r="A137" t="s">
        <v>650</v>
      </c>
      <c r="B137" t="s">
        <v>1215</v>
      </c>
      <c r="C137" t="s">
        <v>1485</v>
      </c>
      <c r="D137" t="s">
        <v>1364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12</v>
      </c>
    </row>
    <row r="138" spans="1:36" x14ac:dyDescent="0.25">
      <c r="A138" t="s">
        <v>651</v>
      </c>
      <c r="B138" t="s">
        <v>1216</v>
      </c>
      <c r="C138" t="s">
        <v>1486</v>
      </c>
      <c r="D138" t="s">
        <v>1364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12</v>
      </c>
    </row>
    <row r="139" spans="1:36" x14ac:dyDescent="0.25">
      <c r="A139" t="s">
        <v>652</v>
      </c>
      <c r="B139" t="s">
        <v>1217</v>
      </c>
      <c r="C139" t="s">
        <v>1487</v>
      </c>
      <c r="D139" t="s">
        <v>1364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8">
        <v>2E-3</v>
      </c>
    </row>
    <row r="140" spans="1:36" x14ac:dyDescent="0.25">
      <c r="A140" t="s">
        <v>653</v>
      </c>
      <c r="B140" t="s">
        <v>1218</v>
      </c>
      <c r="C140" t="s">
        <v>1488</v>
      </c>
      <c r="D140" t="s">
        <v>1364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12</v>
      </c>
    </row>
    <row r="141" spans="1:36" x14ac:dyDescent="0.25">
      <c r="A141" t="s">
        <v>704</v>
      </c>
      <c r="B141" t="s">
        <v>1219</v>
      </c>
      <c r="C141" t="s">
        <v>1489</v>
      </c>
      <c r="D141" t="s">
        <v>1364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12</v>
      </c>
    </row>
    <row r="142" spans="1:36" x14ac:dyDescent="0.25">
      <c r="A142" t="s">
        <v>705</v>
      </c>
      <c r="B142" t="s">
        <v>1220</v>
      </c>
      <c r="C142" t="s">
        <v>1490</v>
      </c>
      <c r="D142" t="s">
        <v>1364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12</v>
      </c>
    </row>
    <row r="143" spans="1:36" x14ac:dyDescent="0.25">
      <c r="A143" t="s">
        <v>647</v>
      </c>
      <c r="B143" t="s">
        <v>1221</v>
      </c>
      <c r="C143" t="s">
        <v>1491</v>
      </c>
      <c r="D143" t="s">
        <v>1364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12</v>
      </c>
    </row>
    <row r="144" spans="1:36" x14ac:dyDescent="0.25">
      <c r="A144" t="s">
        <v>654</v>
      </c>
      <c r="B144" t="s">
        <v>1222</v>
      </c>
      <c r="C144" t="s">
        <v>1492</v>
      </c>
      <c r="D144" t="s">
        <v>1364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8">
        <v>1E-3</v>
      </c>
    </row>
    <row r="145" spans="1:36" x14ac:dyDescent="0.25">
      <c r="A145" t="s">
        <v>655</v>
      </c>
      <c r="B145" t="s">
        <v>1223</v>
      </c>
      <c r="C145" t="s">
        <v>1493</v>
      </c>
      <c r="D145" t="s">
        <v>1364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12</v>
      </c>
    </row>
    <row r="146" spans="1:36" x14ac:dyDescent="0.25">
      <c r="A146" t="s">
        <v>656</v>
      </c>
      <c r="B146" t="s">
        <v>1224</v>
      </c>
      <c r="C146" t="s">
        <v>1494</v>
      </c>
      <c r="D146" t="s">
        <v>1364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8">
        <v>2E-3</v>
      </c>
    </row>
    <row r="147" spans="1:36" x14ac:dyDescent="0.25">
      <c r="A147" t="s">
        <v>657</v>
      </c>
      <c r="B147" t="s">
        <v>1225</v>
      </c>
      <c r="C147" t="s">
        <v>1495</v>
      </c>
      <c r="D147" t="s">
        <v>1364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12</v>
      </c>
    </row>
    <row r="148" spans="1:36" x14ac:dyDescent="0.25">
      <c r="A148" t="s">
        <v>658</v>
      </c>
      <c r="B148" t="s">
        <v>1226</v>
      </c>
      <c r="C148" t="s">
        <v>1496</v>
      </c>
      <c r="D148" t="s">
        <v>1364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12</v>
      </c>
    </row>
    <row r="149" spans="1:36" x14ac:dyDescent="0.25">
      <c r="A149" t="s">
        <v>706</v>
      </c>
      <c r="B149" t="s">
        <v>1227</v>
      </c>
      <c r="C149" t="s">
        <v>1497</v>
      </c>
      <c r="D149" t="s">
        <v>1364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12</v>
      </c>
    </row>
    <row r="150" spans="1:36" x14ac:dyDescent="0.25">
      <c r="A150" t="s">
        <v>707</v>
      </c>
      <c r="B150" t="s">
        <v>1228</v>
      </c>
      <c r="C150" t="s">
        <v>1498</v>
      </c>
      <c r="D150" t="s">
        <v>1364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12</v>
      </c>
    </row>
    <row r="151" spans="1:36" x14ac:dyDescent="0.25">
      <c r="A151" t="s">
        <v>26</v>
      </c>
      <c r="C151" t="s">
        <v>1499</v>
      </c>
    </row>
    <row r="152" spans="1:36" x14ac:dyDescent="0.25">
      <c r="A152" t="s">
        <v>648</v>
      </c>
      <c r="B152" t="s">
        <v>1229</v>
      </c>
      <c r="C152" t="s">
        <v>1500</v>
      </c>
      <c r="D152" t="s">
        <v>1364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12</v>
      </c>
    </row>
    <row r="153" spans="1:36" x14ac:dyDescent="0.25">
      <c r="A153" t="s">
        <v>649</v>
      </c>
      <c r="B153" t="s">
        <v>1230</v>
      </c>
      <c r="C153" t="s">
        <v>1501</v>
      </c>
      <c r="D153" t="s">
        <v>1364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12</v>
      </c>
    </row>
    <row r="154" spans="1:36" x14ac:dyDescent="0.25">
      <c r="A154" t="s">
        <v>650</v>
      </c>
      <c r="B154" t="s">
        <v>1231</v>
      </c>
      <c r="C154" t="s">
        <v>1502</v>
      </c>
      <c r="D154" t="s">
        <v>1364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8">
        <v>2E-3</v>
      </c>
    </row>
    <row r="155" spans="1:36" x14ac:dyDescent="0.25">
      <c r="A155" t="s">
        <v>651</v>
      </c>
      <c r="B155" t="s">
        <v>1232</v>
      </c>
      <c r="C155" t="s">
        <v>1503</v>
      </c>
      <c r="D155" t="s">
        <v>1364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8">
        <v>2E-3</v>
      </c>
    </row>
    <row r="156" spans="1:36" x14ac:dyDescent="0.25">
      <c r="A156" t="s">
        <v>652</v>
      </c>
      <c r="B156" t="s">
        <v>1233</v>
      </c>
      <c r="C156" t="s">
        <v>1504</v>
      </c>
      <c r="D156" t="s">
        <v>1364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8">
        <v>2E-3</v>
      </c>
    </row>
    <row r="157" spans="1:36" x14ac:dyDescent="0.25">
      <c r="A157" t="s">
        <v>653</v>
      </c>
      <c r="B157" t="s">
        <v>1234</v>
      </c>
      <c r="C157" t="s">
        <v>1505</v>
      </c>
      <c r="D157" t="s">
        <v>1364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</v>
      </c>
    </row>
    <row r="158" spans="1:36" x14ac:dyDescent="0.25">
      <c r="A158" t="s">
        <v>704</v>
      </c>
      <c r="B158" t="s">
        <v>1235</v>
      </c>
      <c r="C158" t="s">
        <v>1506</v>
      </c>
      <c r="D158" t="s">
        <v>1364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</v>
      </c>
    </row>
    <row r="159" spans="1:36" x14ac:dyDescent="0.25">
      <c r="A159" t="s">
        <v>705</v>
      </c>
      <c r="B159" t="s">
        <v>1236</v>
      </c>
      <c r="C159" t="s">
        <v>1507</v>
      </c>
      <c r="D159" t="s">
        <v>1364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</v>
      </c>
    </row>
    <row r="160" spans="1:36" x14ac:dyDescent="0.25">
      <c r="A160" t="s">
        <v>647</v>
      </c>
      <c r="B160" t="s">
        <v>1237</v>
      </c>
      <c r="C160" t="s">
        <v>1508</v>
      </c>
      <c r="D160" t="s">
        <v>1364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12</v>
      </c>
    </row>
    <row r="161" spans="1:36" x14ac:dyDescent="0.25">
      <c r="A161" t="s">
        <v>654</v>
      </c>
      <c r="B161" t="s">
        <v>1238</v>
      </c>
      <c r="C161" t="s">
        <v>1509</v>
      </c>
      <c r="D161" t="s">
        <v>1364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8">
        <v>1E-3</v>
      </c>
    </row>
    <row r="162" spans="1:36" x14ac:dyDescent="0.25">
      <c r="A162" t="s">
        <v>655</v>
      </c>
      <c r="B162" t="s">
        <v>1239</v>
      </c>
      <c r="C162" t="s">
        <v>1510</v>
      </c>
      <c r="D162" t="s">
        <v>1364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12</v>
      </c>
    </row>
    <row r="163" spans="1:36" x14ac:dyDescent="0.25">
      <c r="A163" t="s">
        <v>656</v>
      </c>
      <c r="B163" t="s">
        <v>1240</v>
      </c>
      <c r="C163" t="s">
        <v>1511</v>
      </c>
      <c r="D163" t="s">
        <v>1364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8">
        <v>2E-3</v>
      </c>
    </row>
    <row r="164" spans="1:36" x14ac:dyDescent="0.25">
      <c r="A164" t="s">
        <v>657</v>
      </c>
      <c r="B164" t="s">
        <v>1241</v>
      </c>
      <c r="C164" t="s">
        <v>1512</v>
      </c>
      <c r="D164" t="s">
        <v>1364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12</v>
      </c>
    </row>
    <row r="165" spans="1:36" x14ac:dyDescent="0.25">
      <c r="A165" t="s">
        <v>658</v>
      </c>
      <c r="B165" t="s">
        <v>1242</v>
      </c>
      <c r="C165" t="s">
        <v>1513</v>
      </c>
      <c r="D165" t="s">
        <v>1364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12</v>
      </c>
    </row>
    <row r="166" spans="1:36" x14ac:dyDescent="0.25">
      <c r="A166" t="s">
        <v>706</v>
      </c>
      <c r="B166" t="s">
        <v>1243</v>
      </c>
      <c r="C166" t="s">
        <v>1514</v>
      </c>
      <c r="D166" t="s">
        <v>1364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12</v>
      </c>
    </row>
    <row r="167" spans="1:36" x14ac:dyDescent="0.25">
      <c r="A167" t="s">
        <v>707</v>
      </c>
      <c r="B167" t="s">
        <v>1244</v>
      </c>
      <c r="C167" t="s">
        <v>1515</v>
      </c>
      <c r="D167" t="s">
        <v>1364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12</v>
      </c>
    </row>
    <row r="168" spans="1:36" x14ac:dyDescent="0.25">
      <c r="A168" t="s">
        <v>25</v>
      </c>
      <c r="C168" t="s">
        <v>1516</v>
      </c>
    </row>
    <row r="169" spans="1:36" x14ac:dyDescent="0.25">
      <c r="A169" t="s">
        <v>648</v>
      </c>
      <c r="B169" t="s">
        <v>1245</v>
      </c>
      <c r="C169" t="s">
        <v>1517</v>
      </c>
      <c r="D169" t="s">
        <v>1364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8">
        <v>-1E-3</v>
      </c>
    </row>
    <row r="170" spans="1:36" x14ac:dyDescent="0.25">
      <c r="A170" t="s">
        <v>649</v>
      </c>
      <c r="B170" t="s">
        <v>1246</v>
      </c>
      <c r="C170" t="s">
        <v>1518</v>
      </c>
      <c r="D170" t="s">
        <v>1364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8">
        <v>-1E-3</v>
      </c>
    </row>
    <row r="171" spans="1:36" x14ac:dyDescent="0.25">
      <c r="A171" t="s">
        <v>650</v>
      </c>
      <c r="B171" t="s">
        <v>1247</v>
      </c>
      <c r="C171" t="s">
        <v>1519</v>
      </c>
      <c r="D171" t="s">
        <v>1364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8">
        <v>-1E-3</v>
      </c>
    </row>
    <row r="172" spans="1:36" x14ac:dyDescent="0.25">
      <c r="A172" t="s">
        <v>651</v>
      </c>
      <c r="B172" t="s">
        <v>1248</v>
      </c>
      <c r="C172" t="s">
        <v>1520</v>
      </c>
      <c r="D172" t="s">
        <v>1364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8">
        <v>-2E-3</v>
      </c>
    </row>
    <row r="173" spans="1:36" x14ac:dyDescent="0.25">
      <c r="A173" t="s">
        <v>652</v>
      </c>
      <c r="B173" t="s">
        <v>1249</v>
      </c>
      <c r="C173" t="s">
        <v>1521</v>
      </c>
      <c r="D173" t="s">
        <v>1364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12</v>
      </c>
    </row>
    <row r="174" spans="1:36" x14ac:dyDescent="0.25">
      <c r="A174" t="s">
        <v>653</v>
      </c>
      <c r="B174" t="s">
        <v>1250</v>
      </c>
      <c r="C174" t="s">
        <v>1522</v>
      </c>
      <c r="D174" t="s">
        <v>1364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8">
        <v>-1E-3</v>
      </c>
    </row>
    <row r="175" spans="1:36" x14ac:dyDescent="0.25">
      <c r="A175" t="s">
        <v>704</v>
      </c>
      <c r="B175" t="s">
        <v>1251</v>
      </c>
      <c r="C175" t="s">
        <v>1523</v>
      </c>
      <c r="D175" t="s">
        <v>1364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8">
        <v>-2E-3</v>
      </c>
    </row>
    <row r="176" spans="1:36" x14ac:dyDescent="0.25">
      <c r="A176" t="s">
        <v>705</v>
      </c>
      <c r="B176" t="s">
        <v>1252</v>
      </c>
      <c r="C176" t="s">
        <v>1524</v>
      </c>
      <c r="D176" t="s">
        <v>1364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8">
        <v>-2E-3</v>
      </c>
    </row>
    <row r="177" spans="1:36" x14ac:dyDescent="0.25">
      <c r="A177" t="s">
        <v>647</v>
      </c>
      <c r="B177" t="s">
        <v>1253</v>
      </c>
      <c r="C177" t="s">
        <v>1525</v>
      </c>
      <c r="D177" t="s">
        <v>1364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12</v>
      </c>
    </row>
    <row r="178" spans="1:36" x14ac:dyDescent="0.25">
      <c r="A178" t="s">
        <v>654</v>
      </c>
      <c r="B178" t="s">
        <v>1254</v>
      </c>
      <c r="C178" t="s">
        <v>1526</v>
      </c>
      <c r="D178" t="s">
        <v>1364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12</v>
      </c>
    </row>
    <row r="179" spans="1:36" x14ac:dyDescent="0.25">
      <c r="A179" t="s">
        <v>655</v>
      </c>
      <c r="B179" t="s">
        <v>1255</v>
      </c>
      <c r="C179" t="s">
        <v>1527</v>
      </c>
      <c r="D179" t="s">
        <v>1364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12</v>
      </c>
    </row>
    <row r="180" spans="1:36" x14ac:dyDescent="0.25">
      <c r="A180" t="s">
        <v>656</v>
      </c>
      <c r="B180" t="s">
        <v>1256</v>
      </c>
      <c r="C180" t="s">
        <v>1528</v>
      </c>
      <c r="D180" t="s">
        <v>1364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12</v>
      </c>
    </row>
    <row r="181" spans="1:36" x14ac:dyDescent="0.25">
      <c r="A181" t="s">
        <v>657</v>
      </c>
      <c r="B181" t="s">
        <v>1257</v>
      </c>
      <c r="C181" t="s">
        <v>1529</v>
      </c>
      <c r="D181" t="s">
        <v>1364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12</v>
      </c>
    </row>
    <row r="182" spans="1:36" x14ac:dyDescent="0.25">
      <c r="A182" t="s">
        <v>658</v>
      </c>
      <c r="B182" t="s">
        <v>1258</v>
      </c>
      <c r="C182" t="s">
        <v>1530</v>
      </c>
      <c r="D182" t="s">
        <v>1364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12</v>
      </c>
    </row>
    <row r="183" spans="1:36" x14ac:dyDescent="0.25">
      <c r="A183" t="s">
        <v>706</v>
      </c>
      <c r="B183" t="s">
        <v>1259</v>
      </c>
      <c r="C183" t="s">
        <v>1531</v>
      </c>
      <c r="D183" t="s">
        <v>1364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12</v>
      </c>
    </row>
    <row r="184" spans="1:36" x14ac:dyDescent="0.25">
      <c r="A184" t="s">
        <v>707</v>
      </c>
      <c r="B184" t="s">
        <v>1260</v>
      </c>
      <c r="C184" t="s">
        <v>1532</v>
      </c>
      <c r="D184" t="s">
        <v>1364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12</v>
      </c>
    </row>
    <row r="185" spans="1:36" x14ac:dyDescent="0.25">
      <c r="A185" t="s">
        <v>24</v>
      </c>
      <c r="C185" t="s">
        <v>1533</v>
      </c>
    </row>
    <row r="186" spans="1:36" x14ac:dyDescent="0.25">
      <c r="A186" t="s">
        <v>648</v>
      </c>
      <c r="B186" t="s">
        <v>1261</v>
      </c>
      <c r="C186" t="s">
        <v>1534</v>
      </c>
      <c r="D186" t="s">
        <v>1364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12</v>
      </c>
    </row>
    <row r="187" spans="1:36" x14ac:dyDescent="0.25">
      <c r="A187" t="s">
        <v>649</v>
      </c>
      <c r="B187" t="s">
        <v>1262</v>
      </c>
      <c r="C187" t="s">
        <v>1535</v>
      </c>
      <c r="D187" t="s">
        <v>1364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8">
        <v>-2E-3</v>
      </c>
    </row>
    <row r="188" spans="1:36" x14ac:dyDescent="0.25">
      <c r="A188" t="s">
        <v>650</v>
      </c>
      <c r="B188" t="s">
        <v>1263</v>
      </c>
      <c r="C188" t="s">
        <v>1536</v>
      </c>
      <c r="D188" t="s">
        <v>1364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8">
        <v>-3.0000000000000001E-3</v>
      </c>
    </row>
    <row r="189" spans="1:36" x14ac:dyDescent="0.25">
      <c r="A189" t="s">
        <v>651</v>
      </c>
      <c r="B189" t="s">
        <v>1264</v>
      </c>
      <c r="C189" t="s">
        <v>1537</v>
      </c>
      <c r="D189" t="s">
        <v>1364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8">
        <v>-3.0000000000000001E-3</v>
      </c>
    </row>
    <row r="190" spans="1:36" x14ac:dyDescent="0.25">
      <c r="A190" t="s">
        <v>652</v>
      </c>
      <c r="B190" t="s">
        <v>1265</v>
      </c>
      <c r="C190" t="s">
        <v>1538</v>
      </c>
      <c r="D190" t="s">
        <v>1364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8">
        <v>-4.0000000000000001E-3</v>
      </c>
    </row>
    <row r="191" spans="1:36" x14ac:dyDescent="0.25">
      <c r="A191" t="s">
        <v>653</v>
      </c>
      <c r="B191" t="s">
        <v>1266</v>
      </c>
      <c r="C191" t="s">
        <v>1539</v>
      </c>
      <c r="D191" t="s">
        <v>1364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8">
        <v>-1E-3</v>
      </c>
    </row>
    <row r="192" spans="1:36" x14ac:dyDescent="0.25">
      <c r="A192" t="s">
        <v>704</v>
      </c>
      <c r="B192" t="s">
        <v>1267</v>
      </c>
      <c r="C192" t="s">
        <v>1540</v>
      </c>
      <c r="D192" t="s">
        <v>1364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8">
        <v>-4.0000000000000001E-3</v>
      </c>
    </row>
    <row r="193" spans="1:36" x14ac:dyDescent="0.25">
      <c r="A193" t="s">
        <v>705</v>
      </c>
      <c r="B193" t="s">
        <v>1268</v>
      </c>
      <c r="C193" t="s">
        <v>1541</v>
      </c>
      <c r="D193" t="s">
        <v>1364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8">
        <v>-4.0000000000000001E-3</v>
      </c>
    </row>
    <row r="194" spans="1:36" x14ac:dyDescent="0.25">
      <c r="A194" t="s">
        <v>647</v>
      </c>
      <c r="B194" t="s">
        <v>1269</v>
      </c>
      <c r="C194" t="s">
        <v>1542</v>
      </c>
      <c r="D194" t="s">
        <v>1364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8">
        <v>-3.0000000000000001E-3</v>
      </c>
    </row>
    <row r="195" spans="1:36" x14ac:dyDescent="0.25">
      <c r="A195" t="s">
        <v>654</v>
      </c>
      <c r="B195" t="s">
        <v>1270</v>
      </c>
      <c r="C195" t="s">
        <v>1543</v>
      </c>
      <c r="D195" t="s">
        <v>1364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12</v>
      </c>
    </row>
    <row r="196" spans="1:36" x14ac:dyDescent="0.25">
      <c r="A196" t="s">
        <v>655</v>
      </c>
      <c r="B196" t="s">
        <v>1271</v>
      </c>
      <c r="C196" t="s">
        <v>1544</v>
      </c>
      <c r="D196" t="s">
        <v>1364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12</v>
      </c>
    </row>
    <row r="197" spans="1:36" x14ac:dyDescent="0.25">
      <c r="A197" t="s">
        <v>656</v>
      </c>
      <c r="B197" t="s">
        <v>1272</v>
      </c>
      <c r="C197" t="s">
        <v>1545</v>
      </c>
      <c r="D197" t="s">
        <v>1364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12</v>
      </c>
    </row>
    <row r="198" spans="1:36" x14ac:dyDescent="0.25">
      <c r="A198" t="s">
        <v>657</v>
      </c>
      <c r="B198" t="s">
        <v>1273</v>
      </c>
      <c r="C198" t="s">
        <v>1546</v>
      </c>
      <c r="D198" t="s">
        <v>1364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8">
        <v>-3.0000000000000001E-3</v>
      </c>
    </row>
    <row r="199" spans="1:36" x14ac:dyDescent="0.25">
      <c r="A199" t="s">
        <v>658</v>
      </c>
      <c r="B199" t="s">
        <v>1274</v>
      </c>
      <c r="C199" t="s">
        <v>1547</v>
      </c>
      <c r="D199" t="s">
        <v>1364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8">
        <v>-3.0000000000000001E-3</v>
      </c>
    </row>
    <row r="200" spans="1:36" x14ac:dyDescent="0.25">
      <c r="A200" t="s">
        <v>706</v>
      </c>
      <c r="B200" t="s">
        <v>1275</v>
      </c>
      <c r="C200" t="s">
        <v>1548</v>
      </c>
      <c r="D200" t="s">
        <v>1364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8">
        <v>-3.0000000000000001E-3</v>
      </c>
    </row>
    <row r="201" spans="1:36" x14ac:dyDescent="0.25">
      <c r="A201" t="s">
        <v>707</v>
      </c>
      <c r="B201" t="s">
        <v>1276</v>
      </c>
      <c r="C201" t="s">
        <v>1549</v>
      </c>
      <c r="D201" t="s">
        <v>1364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8">
        <v>-3.0000000000000001E-3</v>
      </c>
    </row>
    <row r="202" spans="1:36" x14ac:dyDescent="0.25">
      <c r="A202" t="s">
        <v>681</v>
      </c>
      <c r="C202" t="s">
        <v>1550</v>
      </c>
    </row>
    <row r="203" spans="1:36" x14ac:dyDescent="0.25">
      <c r="A203" t="s">
        <v>648</v>
      </c>
      <c r="B203" t="s">
        <v>1277</v>
      </c>
      <c r="C203" t="s">
        <v>1551</v>
      </c>
      <c r="D203" t="s">
        <v>1364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12</v>
      </c>
    </row>
    <row r="204" spans="1:36" x14ac:dyDescent="0.25">
      <c r="A204" t="s">
        <v>649</v>
      </c>
      <c r="B204" t="s">
        <v>1278</v>
      </c>
      <c r="C204" t="s">
        <v>1552</v>
      </c>
      <c r="D204" t="s">
        <v>1364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8">
        <v>-4.0000000000000001E-3</v>
      </c>
    </row>
    <row r="205" spans="1:36" x14ac:dyDescent="0.25">
      <c r="A205" t="s">
        <v>650</v>
      </c>
      <c r="B205" t="s">
        <v>1279</v>
      </c>
      <c r="C205" t="s">
        <v>1553</v>
      </c>
      <c r="D205" t="s">
        <v>1364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8">
        <v>-4.0000000000000001E-3</v>
      </c>
    </row>
    <row r="206" spans="1:36" x14ac:dyDescent="0.25">
      <c r="A206" t="s">
        <v>651</v>
      </c>
      <c r="B206" t="s">
        <v>1280</v>
      </c>
      <c r="C206" t="s">
        <v>1554</v>
      </c>
      <c r="D206" t="s">
        <v>1364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8">
        <v>-5.0000000000000001E-3</v>
      </c>
    </row>
    <row r="207" spans="1:36" x14ac:dyDescent="0.25">
      <c r="A207" t="s">
        <v>652</v>
      </c>
      <c r="B207" t="s">
        <v>1281</v>
      </c>
      <c r="C207" t="s">
        <v>1555</v>
      </c>
      <c r="D207" t="s">
        <v>1364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8">
        <v>-5.0000000000000001E-3</v>
      </c>
    </row>
    <row r="208" spans="1:36" x14ac:dyDescent="0.25">
      <c r="A208" t="s">
        <v>653</v>
      </c>
      <c r="B208" t="s">
        <v>1282</v>
      </c>
      <c r="C208" t="s">
        <v>1556</v>
      </c>
      <c r="D208" t="s">
        <v>1364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8">
        <v>-2E-3</v>
      </c>
    </row>
    <row r="209" spans="1:36" x14ac:dyDescent="0.25">
      <c r="A209" t="s">
        <v>704</v>
      </c>
      <c r="B209" t="s">
        <v>1283</v>
      </c>
      <c r="C209" t="s">
        <v>1557</v>
      </c>
      <c r="D209" t="s">
        <v>1364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8">
        <v>-5.0000000000000001E-3</v>
      </c>
    </row>
    <row r="210" spans="1:36" x14ac:dyDescent="0.25">
      <c r="A210" t="s">
        <v>705</v>
      </c>
      <c r="B210" t="s">
        <v>1284</v>
      </c>
      <c r="C210" t="s">
        <v>1558</v>
      </c>
      <c r="D210" t="s">
        <v>1364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8">
        <v>-5.0000000000000001E-3</v>
      </c>
    </row>
    <row r="211" spans="1:36" x14ac:dyDescent="0.25">
      <c r="A211" t="s">
        <v>647</v>
      </c>
      <c r="B211" t="s">
        <v>1285</v>
      </c>
      <c r="C211" t="s">
        <v>1559</v>
      </c>
      <c r="D211" t="s">
        <v>1364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12</v>
      </c>
    </row>
    <row r="212" spans="1:36" x14ac:dyDescent="0.25">
      <c r="A212" t="s">
        <v>654</v>
      </c>
      <c r="B212" t="s">
        <v>1286</v>
      </c>
      <c r="C212" t="s">
        <v>1560</v>
      </c>
      <c r="D212" t="s">
        <v>1364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12</v>
      </c>
    </row>
    <row r="213" spans="1:36" x14ac:dyDescent="0.25">
      <c r="A213" t="s">
        <v>655</v>
      </c>
      <c r="B213" t="s">
        <v>1287</v>
      </c>
      <c r="C213" t="s">
        <v>1561</v>
      </c>
      <c r="D213" t="s">
        <v>1364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12</v>
      </c>
    </row>
    <row r="214" spans="1:36" x14ac:dyDescent="0.25">
      <c r="A214" t="s">
        <v>656</v>
      </c>
      <c r="B214" t="s">
        <v>1288</v>
      </c>
      <c r="C214" t="s">
        <v>1562</v>
      </c>
      <c r="D214" t="s">
        <v>1364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12</v>
      </c>
    </row>
    <row r="215" spans="1:36" x14ac:dyDescent="0.25">
      <c r="A215" t="s">
        <v>657</v>
      </c>
      <c r="B215" t="s">
        <v>1289</v>
      </c>
      <c r="C215" t="s">
        <v>1563</v>
      </c>
      <c r="D215" t="s">
        <v>1364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8">
        <v>-4.0000000000000001E-3</v>
      </c>
    </row>
    <row r="216" spans="1:36" x14ac:dyDescent="0.25">
      <c r="A216" t="s">
        <v>658</v>
      </c>
      <c r="B216" t="s">
        <v>1290</v>
      </c>
      <c r="C216" t="s">
        <v>1564</v>
      </c>
      <c r="D216" t="s">
        <v>1364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8">
        <v>-4.0000000000000001E-3</v>
      </c>
    </row>
    <row r="217" spans="1:36" x14ac:dyDescent="0.25">
      <c r="A217" t="s">
        <v>706</v>
      </c>
      <c r="B217" t="s">
        <v>1291</v>
      </c>
      <c r="C217" t="s">
        <v>1565</v>
      </c>
      <c r="D217" t="s">
        <v>1364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8">
        <v>-5.0000000000000001E-3</v>
      </c>
    </row>
    <row r="218" spans="1:36" x14ac:dyDescent="0.25">
      <c r="A218" t="s">
        <v>707</v>
      </c>
      <c r="B218" t="s">
        <v>1292</v>
      </c>
      <c r="C218" t="s">
        <v>1566</v>
      </c>
      <c r="D218" t="s">
        <v>1364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8">
        <v>-4.0000000000000001E-3</v>
      </c>
    </row>
    <row r="219" spans="1:36" x14ac:dyDescent="0.25">
      <c r="A219" t="s">
        <v>23</v>
      </c>
      <c r="C219" t="s">
        <v>1567</v>
      </c>
    </row>
    <row r="220" spans="1:36" x14ac:dyDescent="0.25">
      <c r="A220" t="s">
        <v>648</v>
      </c>
      <c r="B220" t="s">
        <v>1293</v>
      </c>
      <c r="C220" t="s">
        <v>1568</v>
      </c>
      <c r="D220" t="s">
        <v>1364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12</v>
      </c>
    </row>
    <row r="221" spans="1:36" x14ac:dyDescent="0.25">
      <c r="A221" t="s">
        <v>649</v>
      </c>
      <c r="B221" t="s">
        <v>1294</v>
      </c>
      <c r="C221" t="s">
        <v>1569</v>
      </c>
      <c r="D221" t="s">
        <v>1364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12</v>
      </c>
    </row>
    <row r="222" spans="1:36" x14ac:dyDescent="0.25">
      <c r="A222" t="s">
        <v>650</v>
      </c>
      <c r="B222" t="s">
        <v>1295</v>
      </c>
      <c r="C222" t="s">
        <v>1570</v>
      </c>
      <c r="D222" t="s">
        <v>1364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12</v>
      </c>
    </row>
    <row r="223" spans="1:36" x14ac:dyDescent="0.25">
      <c r="A223" t="s">
        <v>651</v>
      </c>
      <c r="B223" t="s">
        <v>1296</v>
      </c>
      <c r="C223" t="s">
        <v>1571</v>
      </c>
      <c r="D223" t="s">
        <v>1364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12</v>
      </c>
    </row>
    <row r="224" spans="1:36" x14ac:dyDescent="0.25">
      <c r="A224" t="s">
        <v>652</v>
      </c>
      <c r="B224" t="s">
        <v>1297</v>
      </c>
      <c r="C224" t="s">
        <v>1572</v>
      </c>
      <c r="D224" t="s">
        <v>1364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12</v>
      </c>
    </row>
    <row r="225" spans="1:36" x14ac:dyDescent="0.25">
      <c r="A225" t="s">
        <v>653</v>
      </c>
      <c r="B225" t="s">
        <v>1298</v>
      </c>
      <c r="C225" t="s">
        <v>1573</v>
      </c>
      <c r="D225" t="s">
        <v>1364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12</v>
      </c>
    </row>
    <row r="226" spans="1:36" x14ac:dyDescent="0.25">
      <c r="A226" t="s">
        <v>704</v>
      </c>
      <c r="B226" t="s">
        <v>1299</v>
      </c>
      <c r="C226" t="s">
        <v>1574</v>
      </c>
      <c r="D226" t="s">
        <v>1364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12</v>
      </c>
    </row>
    <row r="227" spans="1:36" x14ac:dyDescent="0.25">
      <c r="A227" t="s">
        <v>705</v>
      </c>
      <c r="B227" t="s">
        <v>1300</v>
      </c>
      <c r="C227" t="s">
        <v>1575</v>
      </c>
      <c r="D227" t="s">
        <v>1364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12</v>
      </c>
    </row>
    <row r="228" spans="1:36" x14ac:dyDescent="0.25">
      <c r="A228" t="s">
        <v>647</v>
      </c>
      <c r="B228" t="s">
        <v>1301</v>
      </c>
      <c r="C228" t="s">
        <v>1576</v>
      </c>
      <c r="D228" t="s">
        <v>1364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12</v>
      </c>
    </row>
    <row r="229" spans="1:36" x14ac:dyDescent="0.25">
      <c r="A229" t="s">
        <v>654</v>
      </c>
      <c r="B229" t="s">
        <v>1302</v>
      </c>
      <c r="C229" t="s">
        <v>1577</v>
      </c>
      <c r="D229" t="s">
        <v>1364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12</v>
      </c>
    </row>
    <row r="230" spans="1:36" x14ac:dyDescent="0.25">
      <c r="A230" t="s">
        <v>655</v>
      </c>
      <c r="B230" t="s">
        <v>1303</v>
      </c>
      <c r="C230" t="s">
        <v>1578</v>
      </c>
      <c r="D230" t="s">
        <v>1364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12</v>
      </c>
    </row>
    <row r="231" spans="1:36" x14ac:dyDescent="0.25">
      <c r="A231" t="s">
        <v>656</v>
      </c>
      <c r="B231" t="s">
        <v>1304</v>
      </c>
      <c r="C231" t="s">
        <v>1579</v>
      </c>
      <c r="D231" t="s">
        <v>1364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12</v>
      </c>
    </row>
    <row r="232" spans="1:36" x14ac:dyDescent="0.25">
      <c r="A232" t="s">
        <v>657</v>
      </c>
      <c r="B232" t="s">
        <v>1305</v>
      </c>
      <c r="C232" t="s">
        <v>1580</v>
      </c>
      <c r="D232" t="s">
        <v>1364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12</v>
      </c>
    </row>
    <row r="233" spans="1:36" x14ac:dyDescent="0.25">
      <c r="A233" t="s">
        <v>658</v>
      </c>
      <c r="B233" t="s">
        <v>1306</v>
      </c>
      <c r="C233" t="s">
        <v>1581</v>
      </c>
      <c r="D233" t="s">
        <v>1364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12</v>
      </c>
    </row>
    <row r="234" spans="1:36" x14ac:dyDescent="0.25">
      <c r="A234" t="s">
        <v>706</v>
      </c>
      <c r="B234" t="s">
        <v>1307</v>
      </c>
      <c r="C234" t="s">
        <v>1582</v>
      </c>
      <c r="D234" t="s">
        <v>1364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12</v>
      </c>
    </row>
    <row r="235" spans="1:36" x14ac:dyDescent="0.25">
      <c r="A235" t="s">
        <v>707</v>
      </c>
      <c r="B235" t="s">
        <v>1308</v>
      </c>
      <c r="C235" t="s">
        <v>1583</v>
      </c>
      <c r="D235" t="s">
        <v>1364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12</v>
      </c>
    </row>
    <row r="236" spans="1:36" x14ac:dyDescent="0.25">
      <c r="A236" t="s">
        <v>22</v>
      </c>
      <c r="C236" t="s">
        <v>1584</v>
      </c>
    </row>
    <row r="237" spans="1:36" x14ac:dyDescent="0.25">
      <c r="A237" t="s">
        <v>648</v>
      </c>
      <c r="B237" t="s">
        <v>1309</v>
      </c>
      <c r="C237" t="s">
        <v>1585</v>
      </c>
      <c r="D237" t="s">
        <v>1364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12</v>
      </c>
    </row>
    <row r="238" spans="1:36" x14ac:dyDescent="0.25">
      <c r="A238" t="s">
        <v>649</v>
      </c>
      <c r="B238" t="s">
        <v>1310</v>
      </c>
      <c r="C238" t="s">
        <v>1586</v>
      </c>
      <c r="D238" t="s">
        <v>1364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8">
        <v>1E-3</v>
      </c>
    </row>
    <row r="239" spans="1:36" x14ac:dyDescent="0.25">
      <c r="A239" t="s">
        <v>650</v>
      </c>
      <c r="B239" t="s">
        <v>1311</v>
      </c>
      <c r="C239" t="s">
        <v>1587</v>
      </c>
      <c r="D239" t="s">
        <v>1364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8">
        <v>2E-3</v>
      </c>
    </row>
    <row r="240" spans="1:36" x14ac:dyDescent="0.25">
      <c r="A240" t="s">
        <v>651</v>
      </c>
      <c r="B240" t="s">
        <v>1312</v>
      </c>
      <c r="C240" t="s">
        <v>1588</v>
      </c>
      <c r="D240" t="s">
        <v>1364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8">
        <v>1E-3</v>
      </c>
    </row>
    <row r="241" spans="1:36" x14ac:dyDescent="0.25">
      <c r="A241" t="s">
        <v>652</v>
      </c>
      <c r="B241" t="s">
        <v>1313</v>
      </c>
      <c r="C241" t="s">
        <v>1589</v>
      </c>
      <c r="D241" t="s">
        <v>1364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8">
        <v>1E-3</v>
      </c>
    </row>
    <row r="242" spans="1:36" x14ac:dyDescent="0.25">
      <c r="A242" t="s">
        <v>653</v>
      </c>
      <c r="B242" t="s">
        <v>1314</v>
      </c>
      <c r="C242" t="s">
        <v>1590</v>
      </c>
      <c r="D242" t="s">
        <v>1364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8">
        <v>1E-3</v>
      </c>
    </row>
    <row r="243" spans="1:36" x14ac:dyDescent="0.25">
      <c r="A243" t="s">
        <v>704</v>
      </c>
      <c r="B243" t="s">
        <v>1315</v>
      </c>
      <c r="C243" t="s">
        <v>1591</v>
      </c>
      <c r="D243" t="s">
        <v>1364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8">
        <v>1E-3</v>
      </c>
    </row>
    <row r="244" spans="1:36" x14ac:dyDescent="0.25">
      <c r="A244" t="s">
        <v>705</v>
      </c>
      <c r="B244" t="s">
        <v>1316</v>
      </c>
      <c r="C244" t="s">
        <v>1592</v>
      </c>
      <c r="D244" t="s">
        <v>1364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8">
        <v>1E-3</v>
      </c>
    </row>
    <row r="245" spans="1:36" x14ac:dyDescent="0.25">
      <c r="A245" t="s">
        <v>647</v>
      </c>
      <c r="B245" t="s">
        <v>1317</v>
      </c>
      <c r="C245" t="s">
        <v>1593</v>
      </c>
      <c r="D245" t="s">
        <v>1364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8">
        <v>1E-3</v>
      </c>
    </row>
    <row r="246" spans="1:36" x14ac:dyDescent="0.25">
      <c r="A246" t="s">
        <v>654</v>
      </c>
      <c r="B246" t="s">
        <v>1318</v>
      </c>
      <c r="C246" t="s">
        <v>1594</v>
      </c>
      <c r="D246" t="s">
        <v>1364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8">
        <v>1E-3</v>
      </c>
    </row>
    <row r="247" spans="1:36" x14ac:dyDescent="0.25">
      <c r="A247" t="s">
        <v>655</v>
      </c>
      <c r="B247" t="s">
        <v>1319</v>
      </c>
      <c r="C247" t="s">
        <v>1595</v>
      </c>
      <c r="D247" t="s">
        <v>1364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8">
        <v>1E-3</v>
      </c>
    </row>
    <row r="248" spans="1:36" x14ac:dyDescent="0.25">
      <c r="A248" t="s">
        <v>656</v>
      </c>
      <c r="B248" t="s">
        <v>1320</v>
      </c>
      <c r="C248" t="s">
        <v>1596</v>
      </c>
      <c r="D248" t="s">
        <v>1364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8">
        <v>1E-3</v>
      </c>
    </row>
    <row r="249" spans="1:36" x14ac:dyDescent="0.25">
      <c r="A249" t="s">
        <v>657</v>
      </c>
      <c r="B249" t="s">
        <v>1321</v>
      </c>
      <c r="C249" t="s">
        <v>1597</v>
      </c>
      <c r="D249" t="s">
        <v>1364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8">
        <v>1E-3</v>
      </c>
    </row>
    <row r="250" spans="1:36" x14ac:dyDescent="0.25">
      <c r="A250" t="s">
        <v>658</v>
      </c>
      <c r="B250" t="s">
        <v>1322</v>
      </c>
      <c r="C250" t="s">
        <v>1598</v>
      </c>
      <c r="D250" t="s">
        <v>1364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8">
        <v>0</v>
      </c>
    </row>
    <row r="251" spans="1:36" x14ac:dyDescent="0.25">
      <c r="A251" t="s">
        <v>706</v>
      </c>
      <c r="B251" t="s">
        <v>1323</v>
      </c>
      <c r="C251" t="s">
        <v>1599</v>
      </c>
      <c r="D251" t="s">
        <v>1364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8">
        <v>1E-3</v>
      </c>
    </row>
    <row r="252" spans="1:36" x14ac:dyDescent="0.25">
      <c r="A252" t="s">
        <v>707</v>
      </c>
      <c r="B252" t="s">
        <v>1324</v>
      </c>
      <c r="C252" t="s">
        <v>1600</v>
      </c>
      <c r="D252" t="s">
        <v>1364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8">
        <v>1E-3</v>
      </c>
    </row>
    <row r="253" spans="1:36" x14ac:dyDescent="0.25">
      <c r="A253" t="s">
        <v>21</v>
      </c>
      <c r="C253" t="s">
        <v>1601</v>
      </c>
    </row>
    <row r="254" spans="1:36" x14ac:dyDescent="0.25">
      <c r="A254" t="s">
        <v>648</v>
      </c>
      <c r="B254" t="s">
        <v>1325</v>
      </c>
      <c r="C254" t="s">
        <v>1602</v>
      </c>
      <c r="D254" t="s">
        <v>1364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12</v>
      </c>
    </row>
    <row r="255" spans="1:36" x14ac:dyDescent="0.25">
      <c r="A255" t="s">
        <v>649</v>
      </c>
      <c r="B255" t="s">
        <v>1326</v>
      </c>
      <c r="C255" t="s">
        <v>1603</v>
      </c>
      <c r="D255" t="s">
        <v>1364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12</v>
      </c>
    </row>
    <row r="256" spans="1:36" x14ac:dyDescent="0.25">
      <c r="A256" t="s">
        <v>650</v>
      </c>
      <c r="B256" t="s">
        <v>1327</v>
      </c>
      <c r="C256" t="s">
        <v>1604</v>
      </c>
      <c r="D256" t="s">
        <v>1364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12</v>
      </c>
    </row>
    <row r="257" spans="1:36" x14ac:dyDescent="0.25">
      <c r="A257" t="s">
        <v>651</v>
      </c>
      <c r="B257" t="s">
        <v>1328</v>
      </c>
      <c r="C257" t="s">
        <v>1605</v>
      </c>
      <c r="D257" t="s">
        <v>1364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12</v>
      </c>
    </row>
    <row r="258" spans="1:36" x14ac:dyDescent="0.25">
      <c r="A258" t="s">
        <v>652</v>
      </c>
      <c r="B258" t="s">
        <v>1329</v>
      </c>
      <c r="C258" t="s">
        <v>1606</v>
      </c>
      <c r="D258" t="s">
        <v>1364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12</v>
      </c>
    </row>
    <row r="259" spans="1:36" x14ac:dyDescent="0.25">
      <c r="A259" t="s">
        <v>653</v>
      </c>
      <c r="B259" t="s">
        <v>1330</v>
      </c>
      <c r="C259" t="s">
        <v>1607</v>
      </c>
      <c r="D259" t="s">
        <v>1364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12</v>
      </c>
    </row>
    <row r="260" spans="1:36" x14ac:dyDescent="0.25">
      <c r="A260" t="s">
        <v>704</v>
      </c>
      <c r="B260" t="s">
        <v>1331</v>
      </c>
      <c r="C260" t="s">
        <v>1608</v>
      </c>
      <c r="D260" t="s">
        <v>1364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12</v>
      </c>
    </row>
    <row r="261" spans="1:36" x14ac:dyDescent="0.25">
      <c r="A261" t="s">
        <v>705</v>
      </c>
      <c r="B261" t="s">
        <v>1332</v>
      </c>
      <c r="C261" t="s">
        <v>1609</v>
      </c>
      <c r="D261" t="s">
        <v>1364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12</v>
      </c>
    </row>
    <row r="262" spans="1:36" x14ac:dyDescent="0.25">
      <c r="A262" t="s">
        <v>647</v>
      </c>
      <c r="B262" t="s">
        <v>1333</v>
      </c>
      <c r="C262" t="s">
        <v>1610</v>
      </c>
      <c r="D262" t="s">
        <v>1364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12</v>
      </c>
    </row>
    <row r="263" spans="1:36" x14ac:dyDescent="0.25">
      <c r="A263" t="s">
        <v>654</v>
      </c>
      <c r="B263" t="s">
        <v>1334</v>
      </c>
      <c r="C263" t="s">
        <v>1611</v>
      </c>
      <c r="D263" t="s">
        <v>1364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12</v>
      </c>
    </row>
    <row r="264" spans="1:36" x14ac:dyDescent="0.25">
      <c r="A264" t="s">
        <v>655</v>
      </c>
      <c r="B264" t="s">
        <v>1335</v>
      </c>
      <c r="C264" t="s">
        <v>1612</v>
      </c>
      <c r="D264" t="s">
        <v>1364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12</v>
      </c>
    </row>
    <row r="265" spans="1:36" x14ac:dyDescent="0.25">
      <c r="A265" t="s">
        <v>656</v>
      </c>
      <c r="B265" t="s">
        <v>1336</v>
      </c>
      <c r="C265" t="s">
        <v>1613</v>
      </c>
      <c r="D265" t="s">
        <v>1364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12</v>
      </c>
    </row>
    <row r="266" spans="1:36" x14ac:dyDescent="0.25">
      <c r="A266" t="s">
        <v>657</v>
      </c>
      <c r="B266" t="s">
        <v>1337</v>
      </c>
      <c r="C266" t="s">
        <v>1614</v>
      </c>
      <c r="D266" t="s">
        <v>1364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12</v>
      </c>
    </row>
    <row r="267" spans="1:36" x14ac:dyDescent="0.25">
      <c r="A267" t="s">
        <v>658</v>
      </c>
      <c r="B267" t="s">
        <v>1338</v>
      </c>
      <c r="C267" t="s">
        <v>1615</v>
      </c>
      <c r="D267" t="s">
        <v>1364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12</v>
      </c>
    </row>
    <row r="268" spans="1:36" x14ac:dyDescent="0.25">
      <c r="A268" t="s">
        <v>706</v>
      </c>
      <c r="B268" t="s">
        <v>1339</v>
      </c>
      <c r="C268" t="s">
        <v>1616</v>
      </c>
      <c r="D268" t="s">
        <v>1364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12</v>
      </c>
    </row>
    <row r="269" spans="1:36" x14ac:dyDescent="0.25">
      <c r="A269" t="s">
        <v>707</v>
      </c>
      <c r="B269" t="s">
        <v>1340</v>
      </c>
      <c r="C269" t="s">
        <v>1617</v>
      </c>
      <c r="D269" t="s">
        <v>1364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12</v>
      </c>
    </row>
    <row r="270" spans="1:36" x14ac:dyDescent="0.25">
      <c r="A270" t="s">
        <v>20</v>
      </c>
      <c r="C270" t="s">
        <v>1618</v>
      </c>
    </row>
    <row r="271" spans="1:36" x14ac:dyDescent="0.25">
      <c r="A271" t="s">
        <v>648</v>
      </c>
      <c r="B271" t="s">
        <v>1341</v>
      </c>
      <c r="C271" t="s">
        <v>1619</v>
      </c>
      <c r="D271" t="s">
        <v>1364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12</v>
      </c>
    </row>
    <row r="272" spans="1:36" x14ac:dyDescent="0.25">
      <c r="A272" t="s">
        <v>649</v>
      </c>
      <c r="B272" t="s">
        <v>1342</v>
      </c>
      <c r="C272" t="s">
        <v>1620</v>
      </c>
      <c r="D272" t="s">
        <v>1364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8">
        <v>-1.2E-2</v>
      </c>
    </row>
    <row r="273" spans="1:36" x14ac:dyDescent="0.25">
      <c r="A273" t="s">
        <v>650</v>
      </c>
      <c r="B273" t="s">
        <v>1343</v>
      </c>
      <c r="C273" t="s">
        <v>1621</v>
      </c>
      <c r="D273" t="s">
        <v>1364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8">
        <v>-1.4E-2</v>
      </c>
    </row>
    <row r="274" spans="1:36" x14ac:dyDescent="0.25">
      <c r="A274" t="s">
        <v>651</v>
      </c>
      <c r="B274" t="s">
        <v>1344</v>
      </c>
      <c r="C274" t="s">
        <v>1622</v>
      </c>
      <c r="D274" t="s">
        <v>1364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8">
        <v>-1.4E-2</v>
      </c>
    </row>
    <row r="275" spans="1:36" x14ac:dyDescent="0.25">
      <c r="A275" t="s">
        <v>652</v>
      </c>
      <c r="B275" t="s">
        <v>1345</v>
      </c>
      <c r="C275" t="s">
        <v>1623</v>
      </c>
      <c r="D275" t="s">
        <v>1364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8">
        <v>-1.4E-2</v>
      </c>
    </row>
    <row r="276" spans="1:36" x14ac:dyDescent="0.25">
      <c r="A276" t="s">
        <v>653</v>
      </c>
      <c r="B276" t="s">
        <v>1346</v>
      </c>
      <c r="C276" t="s">
        <v>1624</v>
      </c>
      <c r="D276" t="s">
        <v>1364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12</v>
      </c>
    </row>
    <row r="277" spans="1:36" x14ac:dyDescent="0.25">
      <c r="A277" t="s">
        <v>704</v>
      </c>
      <c r="B277" t="s">
        <v>1347</v>
      </c>
      <c r="C277" t="s">
        <v>1625</v>
      </c>
      <c r="D277" t="s">
        <v>1364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12</v>
      </c>
    </row>
    <row r="278" spans="1:36" x14ac:dyDescent="0.25">
      <c r="A278" t="s">
        <v>705</v>
      </c>
      <c r="B278" t="s">
        <v>1348</v>
      </c>
      <c r="C278" t="s">
        <v>1626</v>
      </c>
      <c r="D278" t="s">
        <v>1364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12</v>
      </c>
    </row>
    <row r="279" spans="1:36" x14ac:dyDescent="0.25">
      <c r="A279" t="s">
        <v>647</v>
      </c>
      <c r="B279" t="s">
        <v>1349</v>
      </c>
      <c r="C279" t="s">
        <v>1627</v>
      </c>
      <c r="D279" t="s">
        <v>1364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12</v>
      </c>
    </row>
    <row r="280" spans="1:36" x14ac:dyDescent="0.25">
      <c r="A280" t="s">
        <v>654</v>
      </c>
      <c r="B280" t="s">
        <v>1350</v>
      </c>
      <c r="C280" t="s">
        <v>1628</v>
      </c>
      <c r="D280" t="s">
        <v>1364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12</v>
      </c>
    </row>
    <row r="281" spans="1:36" x14ac:dyDescent="0.25">
      <c r="A281" t="s">
        <v>655</v>
      </c>
      <c r="B281" t="s">
        <v>1351</v>
      </c>
      <c r="C281" t="s">
        <v>1629</v>
      </c>
      <c r="D281" t="s">
        <v>1364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8">
        <v>-1.6E-2</v>
      </c>
    </row>
    <row r="282" spans="1:36" x14ac:dyDescent="0.25">
      <c r="A282" t="s">
        <v>656</v>
      </c>
      <c r="B282" t="s">
        <v>1352</v>
      </c>
      <c r="C282" t="s">
        <v>1630</v>
      </c>
      <c r="D282" t="s">
        <v>1364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12</v>
      </c>
    </row>
    <row r="283" spans="1:36" x14ac:dyDescent="0.25">
      <c r="A283" t="s">
        <v>657</v>
      </c>
      <c r="B283" t="s">
        <v>1353</v>
      </c>
      <c r="C283" t="s">
        <v>1631</v>
      </c>
      <c r="D283" t="s">
        <v>1364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12</v>
      </c>
    </row>
    <row r="284" spans="1:36" x14ac:dyDescent="0.25">
      <c r="A284" t="s">
        <v>658</v>
      </c>
      <c r="B284" t="s">
        <v>1354</v>
      </c>
      <c r="C284" t="s">
        <v>1632</v>
      </c>
      <c r="D284" t="s">
        <v>1364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12</v>
      </c>
    </row>
    <row r="285" spans="1:36" x14ac:dyDescent="0.25">
      <c r="A285" t="s">
        <v>706</v>
      </c>
      <c r="B285" t="s">
        <v>1355</v>
      </c>
      <c r="C285" t="s">
        <v>1633</v>
      </c>
      <c r="D285" t="s">
        <v>1364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8">
        <v>-1.4E-2</v>
      </c>
    </row>
    <row r="286" spans="1:36" x14ac:dyDescent="0.25">
      <c r="A286" t="s">
        <v>707</v>
      </c>
      <c r="B286" t="s">
        <v>1356</v>
      </c>
      <c r="C286" t="s">
        <v>1634</v>
      </c>
      <c r="D286" t="s">
        <v>1364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12</v>
      </c>
    </row>
    <row r="287" spans="1:36" x14ac:dyDescent="0.25">
      <c r="A287" t="s">
        <v>19</v>
      </c>
      <c r="C287" t="s">
        <v>1635</v>
      </c>
    </row>
    <row r="288" spans="1:36" x14ac:dyDescent="0.25">
      <c r="A288" t="s">
        <v>642</v>
      </c>
      <c r="B288" t="s">
        <v>1357</v>
      </c>
      <c r="C288" t="s">
        <v>1636</v>
      </c>
      <c r="D288" t="s">
        <v>1364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8">
        <v>3.0000000000000001E-3</v>
      </c>
    </row>
    <row r="289" spans="1:36" x14ac:dyDescent="0.25">
      <c r="A289" t="s">
        <v>1358</v>
      </c>
      <c r="B289" t="s">
        <v>1359</v>
      </c>
      <c r="C289" t="s">
        <v>1637</v>
      </c>
      <c r="D289" t="s">
        <v>1364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8">
        <v>3.0000000000000001E-3</v>
      </c>
    </row>
    <row r="290" spans="1:36" x14ac:dyDescent="0.25">
      <c r="A290" t="s">
        <v>1360</v>
      </c>
      <c r="B290" t="s">
        <v>1361</v>
      </c>
      <c r="C290" t="s">
        <v>1638</v>
      </c>
      <c r="D290" t="s">
        <v>1364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8">
        <v>3.0000000000000001E-3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G254"/>
  <sheetViews>
    <sheetView workbookViewId="0">
      <selection activeCell="B15" sqref="B15"/>
    </sheetView>
  </sheetViews>
  <sheetFormatPr defaultRowHeight="15" x14ac:dyDescent="0.25"/>
  <cols>
    <col min="1" max="1" width="26" bestFit="1" customWidth="1"/>
  </cols>
  <sheetData>
    <row r="1" spans="1:33" s="2" customFormat="1" x14ac:dyDescent="0.25">
      <c r="A1" s="2" t="s">
        <v>692</v>
      </c>
    </row>
    <row r="2" spans="1:33" x14ac:dyDescent="0.2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5">
      <c r="A9" s="2" t="s">
        <v>693</v>
      </c>
    </row>
    <row r="10" spans="1:33" x14ac:dyDescent="0.2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5">
      <c r="A17" s="2" t="s">
        <v>694</v>
      </c>
    </row>
    <row r="18" spans="1:33" x14ac:dyDescent="0.25">
      <c r="A18" t="s">
        <v>695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5">
      <c r="A23" t="s">
        <v>696</v>
      </c>
    </row>
    <row r="24" spans="1:33" x14ac:dyDescent="0.2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5">
      <c r="A27" s="2" t="s">
        <v>698</v>
      </c>
    </row>
    <row r="28" spans="1:33" x14ac:dyDescent="0.2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5">
      <c r="A46" s="2" t="s">
        <v>697</v>
      </c>
    </row>
    <row r="47" spans="1:33" x14ac:dyDescent="0.2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5">
      <c r="A65" s="2" t="s">
        <v>689</v>
      </c>
    </row>
    <row r="67" spans="1:33" x14ac:dyDescent="0.2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5">
      <c r="A68" t="s">
        <v>25</v>
      </c>
    </row>
    <row r="69" spans="1:33" x14ac:dyDescent="0.2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5">
      <c r="A86" t="s">
        <v>24</v>
      </c>
    </row>
    <row r="87" spans="1:33" x14ac:dyDescent="0.2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5">
      <c r="A104" t="s">
        <v>681</v>
      </c>
    </row>
    <row r="105" spans="1:33" x14ac:dyDescent="0.2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5">
      <c r="A122" s="22" t="str">
        <f>A6</f>
        <v>Plug-in 10 Gasoline Hybrid</v>
      </c>
    </row>
    <row r="123" spans="1:33" x14ac:dyDescent="0.2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5">
      <c r="A140" t="str">
        <f>A7</f>
        <v>Plug-in 40 Gasoline Hybrid</v>
      </c>
    </row>
    <row r="141" spans="1:33" x14ac:dyDescent="0.2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5">
      <c r="A158" s="2" t="s">
        <v>690</v>
      </c>
    </row>
    <row r="160" spans="1:33" x14ac:dyDescent="0.2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5">
      <c r="A161" t="str">
        <f t="shared" ref="A161:A169" si="10">A68</f>
        <v>100 Mile Electric Vehicle</v>
      </c>
    </row>
    <row r="162" spans="1:33" x14ac:dyDescent="0.2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5">
      <c r="A179" t="str">
        <f t="shared" ref="A179:A187" si="28">A86</f>
        <v>200 Mile Electric Vehicle</v>
      </c>
    </row>
    <row r="180" spans="1:33" x14ac:dyDescent="0.2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5">
      <c r="A197" t="str">
        <f t="shared" ref="A197:A205" si="46">A104</f>
        <v>300 Mile Electric Vehicle</v>
      </c>
    </row>
    <row r="198" spans="1:33" x14ac:dyDescent="0.2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5">
      <c r="A215" s="23" t="str">
        <f t="shared" ref="A215:A247" si="64">A122</f>
        <v>Plug-in 10 Gasoline Hybrid</v>
      </c>
      <c r="B215" t="str">
        <f>IF(B123=0,"",B29)</f>
        <v/>
      </c>
    </row>
    <row r="216" spans="1:33" x14ac:dyDescent="0.25">
      <c r="A216" s="23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5">
      <c r="A217" s="23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5">
      <c r="A218" s="23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5">
      <c r="A219" s="23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5">
      <c r="A220" s="23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5">
      <c r="A221" s="23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5">
      <c r="A222" s="23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5">
      <c r="A223" s="23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5">
      <c r="A224" s="23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5">
      <c r="A225" s="23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5">
      <c r="A226" s="23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5">
      <c r="A227" s="23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5">
      <c r="A228" s="23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5">
      <c r="A229" s="23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5">
      <c r="A230" s="23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5">
      <c r="A231" s="23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5">
      <c r="A232" s="23"/>
    </row>
    <row r="233" spans="1:33" x14ac:dyDescent="0.25">
      <c r="A233" s="23" t="str">
        <f t="shared" si="64"/>
        <v>Plug-in 40 Gasoline Hybrid</v>
      </c>
    </row>
    <row r="234" spans="1:33" x14ac:dyDescent="0.25">
      <c r="A234" s="23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5">
      <c r="A235" s="23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5">
      <c r="A236" s="23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5">
      <c r="A237" s="23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5">
      <c r="A238" s="23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5">
      <c r="A239" s="23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5">
      <c r="A240" s="23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5">
      <c r="A241" s="23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5">
      <c r="A242" s="23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5">
      <c r="A243" s="23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5">
      <c r="A244" s="23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5">
      <c r="A245" s="23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5">
      <c r="A246" s="23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5">
      <c r="A247" s="23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5">
      <c r="A248" s="23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5">
      <c r="A249" s="23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5">
      <c r="A251" s="2" t="s">
        <v>691</v>
      </c>
    </row>
    <row r="252" spans="1:33" x14ac:dyDescent="0.2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5">
      <c r="A253" t="s">
        <v>724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5">
      <c r="A254" t="s">
        <v>699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D4"/>
  <sheetViews>
    <sheetView workbookViewId="0">
      <selection activeCell="D5" sqref="D5"/>
    </sheetView>
  </sheetViews>
  <sheetFormatPr defaultRowHeight="15" x14ac:dyDescent="0.25"/>
  <cols>
    <col min="1" max="1" width="43.28515625" customWidth="1"/>
  </cols>
  <sheetData>
    <row r="1" spans="1:4" x14ac:dyDescent="0.25">
      <c r="A1" t="s">
        <v>725</v>
      </c>
      <c r="B1">
        <v>43060</v>
      </c>
      <c r="D1" t="s">
        <v>729</v>
      </c>
    </row>
    <row r="2" spans="1:4" x14ac:dyDescent="0.25">
      <c r="D2" t="s">
        <v>728</v>
      </c>
    </row>
    <row r="4" spans="1:4" x14ac:dyDescent="0.25">
      <c r="A4" t="s">
        <v>730</v>
      </c>
      <c r="B4">
        <v>209069</v>
      </c>
      <c r="D4" t="s">
        <v>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J119"/>
  <sheetViews>
    <sheetView workbookViewId="0">
      <selection activeCell="C3" sqref="C3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680</v>
      </c>
    </row>
    <row r="3" spans="2:36" x14ac:dyDescent="0.25">
      <c r="B3" s="1" t="s">
        <v>34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5">
      <c r="B4" s="18" t="s">
        <v>642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5">
      <c r="B5" s="18" t="s">
        <v>643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5">
      <c r="B6" s="1"/>
    </row>
    <row r="7" spans="2:36" x14ac:dyDescent="0.25">
      <c r="B7" s="1" t="s">
        <v>644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5">
      <c r="B8" s="18" t="s">
        <v>642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5">
      <c r="B9" s="18" t="s">
        <v>643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5">
      <c r="B10" s="1"/>
    </row>
    <row r="11" spans="2:36" x14ac:dyDescent="0.25">
      <c r="B11" s="1" t="s">
        <v>645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5">
      <c r="B12" t="s">
        <v>648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5">
      <c r="B13" t="s">
        <v>649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5">
      <c r="B14" t="s">
        <v>650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5">
      <c r="B15" t="s">
        <v>651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5">
      <c r="B16" t="s">
        <v>652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5">
      <c r="B17" t="s">
        <v>653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5">
      <c r="B18" s="5" t="s">
        <v>682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5">
      <c r="B19" s="5" t="s">
        <v>683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5">
      <c r="B21" s="1" t="s">
        <v>646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5">
      <c r="B22" t="s">
        <v>647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5">
      <c r="B23" t="s">
        <v>654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5">
      <c r="B24" t="s">
        <v>655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5">
      <c r="B25" t="s">
        <v>656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5">
      <c r="B26" t="s">
        <v>657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5">
      <c r="B27" t="s">
        <v>658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5">
      <c r="B28" s="5" t="s">
        <v>682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5">
      <c r="B29" s="5" t="s">
        <v>683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5">
      <c r="B31" t="s">
        <v>659</v>
      </c>
    </row>
    <row r="32" spans="2:36" x14ac:dyDescent="0.25">
      <c r="B32" t="s">
        <v>660</v>
      </c>
    </row>
    <row r="33" spans="2:36" x14ac:dyDescent="0.25">
      <c r="B33" t="s">
        <v>664</v>
      </c>
    </row>
    <row r="34" spans="2:36" x14ac:dyDescent="0.25">
      <c r="B34" t="s">
        <v>663</v>
      </c>
    </row>
    <row r="36" spans="2:36" x14ac:dyDescent="0.25">
      <c r="B36" s="1" t="s">
        <v>661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5">
      <c r="B37" t="s">
        <v>648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5">
      <c r="B38" t="s">
        <v>649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5">
      <c r="B39" t="s">
        <v>650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5">
      <c r="B40" t="s">
        <v>651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5">
      <c r="B41" t="s">
        <v>652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5">
      <c r="B42" t="s">
        <v>653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5">
      <c r="B43" s="5" t="s">
        <v>682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5">
      <c r="B44" s="5" t="s">
        <v>683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5">
      <c r="B45" t="s">
        <v>647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5">
      <c r="B46" t="s">
        <v>654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5">
      <c r="B47" t="s">
        <v>655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5">
      <c r="B48" t="s">
        <v>656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5">
      <c r="B49" t="s">
        <v>657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5">
      <c r="B50" t="s">
        <v>658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5">
      <c r="B51" s="5" t="s">
        <v>682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5">
      <c r="B52" s="5" t="s">
        <v>683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5">
      <c r="B54" s="1" t="s">
        <v>662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5">
      <c r="B55" s="20" t="s">
        <v>665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5">
      <c r="B56" s="20" t="s">
        <v>666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5">
      <c r="B57" s="1"/>
    </row>
    <row r="58" spans="2:36" x14ac:dyDescent="0.25">
      <c r="B58" s="5" t="s">
        <v>667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649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5">
      <c r="B60" t="s">
        <v>650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5">
      <c r="B61" t="s">
        <v>651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5">
      <c r="B62" t="s">
        <v>652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5">
      <c r="B63" s="5" t="s">
        <v>668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5" t="s">
        <v>682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5">
      <c r="B65" s="5" t="s">
        <v>683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5">
      <c r="B66" t="s">
        <v>647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5">
      <c r="B67" t="s">
        <v>654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5">
      <c r="B68" t="s">
        <v>655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5">
      <c r="B69" t="s">
        <v>656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5">
      <c r="B70" t="s">
        <v>657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5">
      <c r="B71" t="s">
        <v>658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5">
      <c r="B72" s="5" t="s">
        <v>682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5">
      <c r="B73" s="5" t="s">
        <v>683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5">
      <c r="B76" t="s">
        <v>684</v>
      </c>
    </row>
    <row r="77" spans="2:36" x14ac:dyDescent="0.25">
      <c r="B77" s="1" t="s">
        <v>669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5">
      <c r="B78" t="s">
        <v>648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649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650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5">
      <c r="B81" t="s">
        <v>651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5">
      <c r="B82" t="s">
        <v>652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5">
      <c r="B83" t="s">
        <v>653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5" t="s">
        <v>682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5">
      <c r="B85" s="5" t="s">
        <v>683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673</v>
      </c>
    </row>
    <row r="88" spans="2:36" x14ac:dyDescent="0.25">
      <c r="B88" t="s">
        <v>675</v>
      </c>
    </row>
    <row r="89" spans="2:36" x14ac:dyDescent="0.25">
      <c r="B89" s="1" t="s">
        <v>672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5">
      <c r="B90" t="s">
        <v>648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649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650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5">
      <c r="B93" t="s">
        <v>651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652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5">
      <c r="B95" t="s">
        <v>653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5" t="s">
        <v>682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5" t="s">
        <v>683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647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654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5">
      <c r="B100" t="s">
        <v>655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656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5">
      <c r="B102" t="s">
        <v>657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658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5" t="s">
        <v>682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5" t="s">
        <v>683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676</v>
      </c>
    </row>
    <row r="108" spans="2:36" x14ac:dyDescent="0.25">
      <c r="B108" t="s">
        <v>677</v>
      </c>
    </row>
    <row r="109" spans="2:36" x14ac:dyDescent="0.25">
      <c r="B109" s="1" t="s">
        <v>674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5">
      <c r="B110" t="s">
        <v>648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5">
      <c r="B111" t="s">
        <v>649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5">
      <c r="B112" t="s">
        <v>650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5">
      <c r="B113" t="s">
        <v>651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5">
      <c r="B114" s="5" t="s">
        <v>652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653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5">
      <c r="B116" s="5" t="s">
        <v>682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5">
      <c r="B117" s="5" t="s">
        <v>683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5">
      <c r="B118" s="5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60"/>
  <sheetViews>
    <sheetView zoomScaleNormal="100" workbookViewId="0">
      <selection activeCell="B5" sqref="B5"/>
    </sheetView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702</v>
      </c>
    </row>
    <row r="2" spans="1:35" s="1" customFormat="1" x14ac:dyDescent="0.2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5">
      <c r="A3" t="s">
        <v>648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5">
      <c r="A4" t="s">
        <v>649</v>
      </c>
      <c r="B4" s="25">
        <f>'AEO 53'!E272</f>
        <v>88.172400999999994</v>
      </c>
      <c r="C4" s="25">
        <f>'AEO 53'!F272</f>
        <v>86.399970999999994</v>
      </c>
      <c r="D4" s="25">
        <f>'AEO 53'!G272</f>
        <v>84.808952000000005</v>
      </c>
      <c r="E4" s="25">
        <f>'AEO 53'!H272</f>
        <v>83.233611999999994</v>
      </c>
      <c r="F4" s="25">
        <f>'AEO 53'!I272</f>
        <v>81.648314999999997</v>
      </c>
      <c r="G4" s="25">
        <f>'AEO 53'!J272</f>
        <v>80.139679000000001</v>
      </c>
      <c r="H4" s="25">
        <f>'AEO 53'!K272</f>
        <v>78.798721</v>
      </c>
      <c r="I4" s="25">
        <f>'AEO 53'!L272</f>
        <v>77.618668</v>
      </c>
      <c r="J4" s="25">
        <f>'AEO 53'!M272</f>
        <v>76.472381999999996</v>
      </c>
      <c r="K4" s="25">
        <f>'AEO 53'!N272</f>
        <v>75.381859000000006</v>
      </c>
      <c r="L4" s="25">
        <f>'AEO 53'!O272</f>
        <v>74.342078999999998</v>
      </c>
      <c r="M4" s="25">
        <f>'AEO 53'!P272</f>
        <v>73.351128000000003</v>
      </c>
      <c r="N4" s="25">
        <f>'AEO 53'!Q272</f>
        <v>72.405602000000002</v>
      </c>
      <c r="O4" s="25">
        <f>'AEO 53'!R272</f>
        <v>71.504470999999995</v>
      </c>
      <c r="P4" s="25">
        <f>'AEO 53'!S272</f>
        <v>70.623099999999994</v>
      </c>
      <c r="Q4" s="25">
        <f>'AEO 53'!T272</f>
        <v>69.778694000000002</v>
      </c>
      <c r="R4" s="25">
        <f>'AEO 53'!U272</f>
        <v>68.970725999999999</v>
      </c>
      <c r="S4" s="25">
        <f>'AEO 53'!V272</f>
        <v>68.200232999999997</v>
      </c>
      <c r="T4" s="25">
        <f>'AEO 53'!W272</f>
        <v>67.468613000000005</v>
      </c>
      <c r="U4" s="25">
        <f>'AEO 53'!X272</f>
        <v>66.769904999999994</v>
      </c>
      <c r="V4" s="25">
        <f>'AEO 53'!Y272</f>
        <v>66.104263000000003</v>
      </c>
      <c r="W4" s="25">
        <f>'AEO 53'!Z272</f>
        <v>65.472054</v>
      </c>
      <c r="X4" s="25">
        <f>'AEO 53'!AA272</f>
        <v>64.86985</v>
      </c>
      <c r="Y4" s="25">
        <f>'AEO 53'!AB272</f>
        <v>64.295096999999998</v>
      </c>
      <c r="Z4" s="25">
        <f>'AEO 53'!AC272</f>
        <v>63.74736</v>
      </c>
      <c r="AA4" s="25">
        <f>'AEO 53'!AD272</f>
        <v>63.225352999999998</v>
      </c>
      <c r="AB4" s="25">
        <f>'AEO 53'!AE272</f>
        <v>62.727795</v>
      </c>
      <c r="AC4" s="25">
        <f>'AEO 53'!AF272</f>
        <v>62.253174000000001</v>
      </c>
      <c r="AD4" s="25">
        <f>'AEO 53'!AG272</f>
        <v>61.800902999999998</v>
      </c>
      <c r="AE4" s="25">
        <f>'AEO 53'!AH272</f>
        <v>61.370162999999998</v>
      </c>
      <c r="AF4" s="25">
        <f>'AEO 53'!AI272</f>
        <v>60.939297000000003</v>
      </c>
      <c r="AG4" s="25"/>
      <c r="AH4" s="25"/>
      <c r="AI4" s="25"/>
    </row>
    <row r="5" spans="1:35" x14ac:dyDescent="0.25">
      <c r="A5" t="s">
        <v>650</v>
      </c>
      <c r="B5" s="26">
        <f t="shared" ref="B5:D5" si="0">TREND($E5:$N5,$E$2:$N$2,B$2)</f>
        <v>73.658131945454443</v>
      </c>
      <c r="C5" s="26">
        <f t="shared" si="0"/>
        <v>72.529102406060701</v>
      </c>
      <c r="D5" s="26">
        <f t="shared" si="0"/>
        <v>71.400072866666505</v>
      </c>
      <c r="E5" s="25">
        <f>'AEO 53'!H273</f>
        <v>70.719711000000004</v>
      </c>
      <c r="F5" s="25">
        <f>'AEO 53'!I273</f>
        <v>69.347244000000003</v>
      </c>
      <c r="G5" s="25">
        <f>'AEO 53'!J273</f>
        <v>67.938430999999994</v>
      </c>
      <c r="H5" s="25">
        <f>'AEO 53'!K273</f>
        <v>66.553398000000001</v>
      </c>
      <c r="I5" s="25">
        <f>'AEO 53'!L273</f>
        <v>65.428207</v>
      </c>
      <c r="J5" s="25">
        <f>'AEO 53'!M273</f>
        <v>64.348526000000007</v>
      </c>
      <c r="K5" s="25">
        <f>'AEO 53'!N273</f>
        <v>63.318854999999999</v>
      </c>
      <c r="L5" s="25">
        <f>'AEO 53'!O273</f>
        <v>62.337359999999997</v>
      </c>
      <c r="M5" s="25">
        <f>'AEO 53'!P273</f>
        <v>61.402225000000001</v>
      </c>
      <c r="N5" s="25">
        <f>'AEO 53'!Q273</f>
        <v>60.510147000000003</v>
      </c>
      <c r="O5" s="25">
        <f>'AEO 53'!R273</f>
        <v>59.660384999999998</v>
      </c>
      <c r="P5" s="25">
        <f>'AEO 53'!S273</f>
        <v>58.827835</v>
      </c>
      <c r="Q5" s="25">
        <f>'AEO 53'!T273</f>
        <v>58.029671</v>
      </c>
      <c r="R5" s="25">
        <f>'AEO 53'!U273</f>
        <v>57.267864000000003</v>
      </c>
      <c r="S5" s="25">
        <f>'AEO 53'!V273</f>
        <v>56.541992</v>
      </c>
      <c r="T5" s="25">
        <f>'AEO 53'!W273</f>
        <v>55.850093999999999</v>
      </c>
      <c r="U5" s="25">
        <f>'AEO 53'!X273</f>
        <v>55.190750000000001</v>
      </c>
      <c r="V5" s="25">
        <f>'AEO 53'!Y273</f>
        <v>54.562252000000001</v>
      </c>
      <c r="W5" s="25">
        <f>'AEO 53'!Z273</f>
        <v>53.965412000000001</v>
      </c>
      <c r="X5" s="25">
        <f>'AEO 53'!AA273</f>
        <v>53.396357999999999</v>
      </c>
      <c r="Y5" s="25">
        <f>'AEO 53'!AB273</f>
        <v>52.853844000000002</v>
      </c>
      <c r="Z5" s="25">
        <f>'AEO 53'!AC273</f>
        <v>52.336692999999997</v>
      </c>
      <c r="AA5" s="25">
        <f>'AEO 53'!AD273</f>
        <v>51.843735000000002</v>
      </c>
      <c r="AB5" s="25">
        <f>'AEO 53'!AE273</f>
        <v>51.373885999999999</v>
      </c>
      <c r="AC5" s="25">
        <f>'AEO 53'!AF273</f>
        <v>50.926085999999998</v>
      </c>
      <c r="AD5" s="25">
        <f>'AEO 53'!AG273</f>
        <v>50.499366999999999</v>
      </c>
      <c r="AE5" s="25">
        <f>'AEO 53'!AH273</f>
        <v>50.092716000000003</v>
      </c>
      <c r="AF5" s="25">
        <f>'AEO 53'!AI273</f>
        <v>49.685004999999997</v>
      </c>
      <c r="AG5" s="25"/>
      <c r="AH5" s="25"/>
      <c r="AI5" s="25"/>
    </row>
    <row r="6" spans="1:35" x14ac:dyDescent="0.25">
      <c r="A6" t="s">
        <v>651</v>
      </c>
      <c r="B6" s="25">
        <f>'AEO 53'!E274</f>
        <v>73.265236000000002</v>
      </c>
      <c r="C6" s="25">
        <f>'AEO 53'!F274</f>
        <v>71.675255000000007</v>
      </c>
      <c r="D6" s="25">
        <f>'AEO 53'!G274</f>
        <v>70.154205000000005</v>
      </c>
      <c r="E6" s="25">
        <f>'AEO 53'!H274</f>
        <v>68.806030000000007</v>
      </c>
      <c r="F6" s="25">
        <f>'AEO 53'!I274</f>
        <v>67.396950000000004</v>
      </c>
      <c r="G6" s="25">
        <f>'AEO 53'!J274</f>
        <v>65.979461999999998</v>
      </c>
      <c r="H6" s="25">
        <f>'AEO 53'!K274</f>
        <v>64.717155000000005</v>
      </c>
      <c r="I6" s="25">
        <f>'AEO 53'!L274</f>
        <v>63.567290999999997</v>
      </c>
      <c r="J6" s="25">
        <f>'AEO 53'!M274</f>
        <v>62.464542000000002</v>
      </c>
      <c r="K6" s="25">
        <f>'AEO 53'!N274</f>
        <v>61.415835999999999</v>
      </c>
      <c r="L6" s="25">
        <f>'AEO 53'!O274</f>
        <v>60.416316999999999</v>
      </c>
      <c r="M6" s="25">
        <f>'AEO 53'!P274</f>
        <v>59.463650000000001</v>
      </c>
      <c r="N6" s="25">
        <f>'AEO 53'!Q274</f>
        <v>58.555145000000003</v>
      </c>
      <c r="O6" s="25">
        <f>'AEO 53'!R274</f>
        <v>57.689964000000003</v>
      </c>
      <c r="P6" s="25">
        <f>'AEO 53'!S274</f>
        <v>56.842804000000001</v>
      </c>
      <c r="Q6" s="25">
        <f>'AEO 53'!T274</f>
        <v>56.030579000000003</v>
      </c>
      <c r="R6" s="25">
        <f>'AEO 53'!U274</f>
        <v>55.256138</v>
      </c>
      <c r="S6" s="25">
        <f>'AEO 53'!V274</f>
        <v>54.517795999999997</v>
      </c>
      <c r="T6" s="25">
        <f>'AEO 53'!W274</f>
        <v>53.813965000000003</v>
      </c>
      <c r="U6" s="25">
        <f>'AEO 53'!X274</f>
        <v>53.143303000000003</v>
      </c>
      <c r="V6" s="25">
        <f>'AEO 53'!Y274</f>
        <v>52.504173000000002</v>
      </c>
      <c r="W6" s="25">
        <f>'AEO 53'!Z274</f>
        <v>51.897263000000002</v>
      </c>
      <c r="X6" s="25">
        <f>'AEO 53'!AA274</f>
        <v>51.318451000000003</v>
      </c>
      <c r="Y6" s="25">
        <f>'AEO 53'!AB274</f>
        <v>50.766724000000004</v>
      </c>
      <c r="Z6" s="25">
        <f>'AEO 53'!AC274</f>
        <v>50.240696</v>
      </c>
      <c r="AA6" s="25">
        <f>'AEO 53'!AD274</f>
        <v>49.739165999999997</v>
      </c>
      <c r="AB6" s="25">
        <f>'AEO 53'!AE274</f>
        <v>49.261111999999997</v>
      </c>
      <c r="AC6" s="25">
        <f>'AEO 53'!AF274</f>
        <v>48.805523000000001</v>
      </c>
      <c r="AD6" s="25">
        <f>'AEO 53'!AG274</f>
        <v>48.371310999999999</v>
      </c>
      <c r="AE6" s="25">
        <f>'AEO 53'!AH274</f>
        <v>47.957478000000002</v>
      </c>
      <c r="AF6" s="25">
        <f>'AEO 53'!AI274</f>
        <v>47.542931000000003</v>
      </c>
      <c r="AG6" s="25"/>
      <c r="AH6" s="25"/>
      <c r="AI6" s="25"/>
    </row>
    <row r="7" spans="1:35" x14ac:dyDescent="0.25">
      <c r="A7" t="s">
        <v>652</v>
      </c>
      <c r="B7" s="25">
        <f>'AEO 53'!E275</f>
        <v>83.906943999999996</v>
      </c>
      <c r="C7" s="25">
        <f>'AEO 53'!F275</f>
        <v>82.041374000000005</v>
      </c>
      <c r="D7" s="25">
        <f>'AEO 53'!G275</f>
        <v>80.345825000000005</v>
      </c>
      <c r="E7" s="25">
        <f>'AEO 53'!H275</f>
        <v>78.763321000000005</v>
      </c>
      <c r="F7" s="25">
        <f>'AEO 53'!I275</f>
        <v>77.225196999999994</v>
      </c>
      <c r="G7" s="25">
        <f>'AEO 53'!J275</f>
        <v>75.644737000000006</v>
      </c>
      <c r="H7" s="25">
        <f>'AEO 53'!K275</f>
        <v>74.246346000000003</v>
      </c>
      <c r="I7" s="25">
        <f>'AEO 53'!L275</f>
        <v>72.988158999999996</v>
      </c>
      <c r="J7" s="25">
        <f>'AEO 53'!M275</f>
        <v>71.776191999999995</v>
      </c>
      <c r="K7" s="25">
        <f>'AEO 53'!N275</f>
        <v>70.624649000000005</v>
      </c>
      <c r="L7" s="25">
        <f>'AEO 53'!O275</f>
        <v>69.526848000000001</v>
      </c>
      <c r="M7" s="25">
        <f>'AEO 53'!P275</f>
        <v>68.480041999999997</v>
      </c>
      <c r="N7" s="25">
        <f>'AEO 53'!Q275</f>
        <v>67.481780999999998</v>
      </c>
      <c r="O7" s="25">
        <f>'AEO 53'!R275</f>
        <v>66.530356999999995</v>
      </c>
      <c r="P7" s="25">
        <f>'AEO 53'!S275</f>
        <v>65.601089000000002</v>
      </c>
      <c r="Q7" s="25">
        <f>'AEO 53'!T275</f>
        <v>64.710967999999994</v>
      </c>
      <c r="R7" s="25">
        <f>'AEO 53'!U275</f>
        <v>63.862594999999999</v>
      </c>
      <c r="S7" s="25">
        <f>'AEO 53'!V275</f>
        <v>63.053348999999997</v>
      </c>
      <c r="T7" s="25">
        <f>'AEO 53'!W275</f>
        <v>62.282322000000001</v>
      </c>
      <c r="U7" s="25">
        <f>'AEO 53'!X275</f>
        <v>61.547237000000003</v>
      </c>
      <c r="V7" s="25">
        <f>'AEO 53'!Y275</f>
        <v>60.846691</v>
      </c>
      <c r="W7" s="25">
        <f>'AEO 53'!Z275</f>
        <v>60.181182999999997</v>
      </c>
      <c r="X7" s="25">
        <f>'AEO 53'!AA275</f>
        <v>59.546557999999997</v>
      </c>
      <c r="Y7" s="25">
        <f>'AEO 53'!AB275</f>
        <v>58.941462999999999</v>
      </c>
      <c r="Z7" s="25">
        <f>'AEO 53'!AC275</f>
        <v>58.364528999999997</v>
      </c>
      <c r="AA7" s="25">
        <f>'AEO 53'!AD275</f>
        <v>57.814396000000002</v>
      </c>
      <c r="AB7" s="25">
        <f>'AEO 53'!AE275</f>
        <v>57.289917000000003</v>
      </c>
      <c r="AC7" s="25">
        <f>'AEO 53'!AF275</f>
        <v>56.789988999999998</v>
      </c>
      <c r="AD7" s="25">
        <f>'AEO 53'!AG275</f>
        <v>56.314644000000001</v>
      </c>
      <c r="AE7" s="25">
        <f>'AEO 53'!AH275</f>
        <v>55.860928000000001</v>
      </c>
      <c r="AF7" s="25">
        <f>'AEO 53'!AI275</f>
        <v>55.408726000000001</v>
      </c>
      <c r="AG7" s="25"/>
      <c r="AH7" s="25"/>
      <c r="AI7" s="25"/>
    </row>
    <row r="8" spans="1:35" x14ac:dyDescent="0.25">
      <c r="A8" t="s">
        <v>653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5">
      <c r="A9" t="s">
        <v>704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5">
      <c r="A10" t="s">
        <v>705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5">
      <c r="A11" t="s">
        <v>647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5">
      <c r="A12" t="s">
        <v>654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5">
      <c r="A13" t="s">
        <v>655</v>
      </c>
      <c r="B13" s="25">
        <f>'AEO 53'!E281</f>
        <v>89.347449999999995</v>
      </c>
      <c r="C13" s="25">
        <f>'AEO 53'!F281</f>
        <v>87.329300000000003</v>
      </c>
      <c r="D13" s="25">
        <f>'AEO 53'!G281</f>
        <v>85.184134999999998</v>
      </c>
      <c r="E13" s="25">
        <f>'AEO 53'!H281</f>
        <v>83.320885000000004</v>
      </c>
      <c r="F13" s="25">
        <f>'AEO 53'!I281</f>
        <v>81.574569999999994</v>
      </c>
      <c r="G13" s="25">
        <f>'AEO 53'!J281</f>
        <v>79.828132999999994</v>
      </c>
      <c r="H13" s="25">
        <f>'AEO 53'!K281</f>
        <v>78.262009000000006</v>
      </c>
      <c r="I13" s="25">
        <f>'AEO 53'!L281</f>
        <v>76.773871999999997</v>
      </c>
      <c r="J13" s="25">
        <f>'AEO 53'!M281</f>
        <v>75.355675000000005</v>
      </c>
      <c r="K13" s="25">
        <f>'AEO 53'!N281</f>
        <v>74.006218000000004</v>
      </c>
      <c r="L13" s="25">
        <f>'AEO 53'!O281</f>
        <v>72.721878000000004</v>
      </c>
      <c r="M13" s="25">
        <f>'AEO 53'!P281</f>
        <v>71.499741</v>
      </c>
      <c r="N13" s="25">
        <f>'AEO 53'!Q281</f>
        <v>70.336685000000003</v>
      </c>
      <c r="O13" s="25">
        <f>'AEO 53'!R281</f>
        <v>69.242469999999997</v>
      </c>
      <c r="P13" s="25">
        <f>'AEO 53'!S281</f>
        <v>68.129729999999995</v>
      </c>
      <c r="Q13" s="25">
        <f>'AEO 53'!T281</f>
        <v>67.051804000000004</v>
      </c>
      <c r="R13" s="25">
        <f>'AEO 53'!U281</f>
        <v>66.015197999999998</v>
      </c>
      <c r="S13" s="25">
        <f>'AEO 53'!V281</f>
        <v>65.026236999999995</v>
      </c>
      <c r="T13" s="25">
        <f>'AEO 53'!W281</f>
        <v>64.084609999999998</v>
      </c>
      <c r="U13" s="25">
        <f>'AEO 53'!X281</f>
        <v>63.185032</v>
      </c>
      <c r="V13" s="25">
        <f>'AEO 53'!Y281</f>
        <v>62.327117999999999</v>
      </c>
      <c r="W13" s="25">
        <f>'AEO 53'!Z281</f>
        <v>61.511372000000001</v>
      </c>
      <c r="X13" s="25">
        <f>'AEO 53'!AA281</f>
        <v>60.733131</v>
      </c>
      <c r="Y13" s="25">
        <f>'AEO 53'!AB281</f>
        <v>59.989445000000003</v>
      </c>
      <c r="Z13" s="25">
        <f>'AEO 53'!AC281</f>
        <v>59.279732000000003</v>
      </c>
      <c r="AA13" s="25">
        <f>'AEO 53'!AD281</f>
        <v>58.602367000000001</v>
      </c>
      <c r="AB13" s="25">
        <f>'AEO 53'!AE281</f>
        <v>57.955734</v>
      </c>
      <c r="AC13" s="25">
        <f>'AEO 53'!AF281</f>
        <v>57.338303000000003</v>
      </c>
      <c r="AD13" s="25">
        <f>'AEO 53'!AG281</f>
        <v>56.748973999999997</v>
      </c>
      <c r="AE13" s="25">
        <f>'AEO 53'!AH281</f>
        <v>56.186554000000001</v>
      </c>
      <c r="AF13" s="25">
        <f>'AEO 53'!AI281</f>
        <v>55.643371999999999</v>
      </c>
      <c r="AG13" s="25"/>
      <c r="AH13" s="25"/>
      <c r="AI13" s="25"/>
    </row>
    <row r="14" spans="1:35" x14ac:dyDescent="0.25">
      <c r="A14" t="s">
        <v>656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5">
      <c r="A15" t="s">
        <v>657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5">
      <c r="A16" t="s">
        <v>658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5">
      <c r="A17" t="s">
        <v>706</v>
      </c>
      <c r="B17" s="26">
        <f>TREND($E17:$N17,$E$2:$N$2,B$2)</f>
        <v>78.605612872726851</v>
      </c>
      <c r="C17" s="26">
        <f t="shared" ref="C17:D17" si="1">TREND($E17:$N17,$E$2:$N$2,C$2)</f>
        <v>77.384387303030053</v>
      </c>
      <c r="D17" s="26">
        <f t="shared" si="1"/>
        <v>76.163161733333254</v>
      </c>
      <c r="E17" s="25">
        <f>'AEO 53'!H285</f>
        <v>75.456397999999993</v>
      </c>
      <c r="F17" s="25">
        <f>'AEO 53'!I285</f>
        <v>73.929458999999994</v>
      </c>
      <c r="G17" s="25">
        <f>'AEO 53'!J285</f>
        <v>72.294196999999997</v>
      </c>
      <c r="H17" s="25">
        <f>'AEO 53'!K285</f>
        <v>70.989058999999997</v>
      </c>
      <c r="I17" s="25">
        <f>'AEO 53'!L285</f>
        <v>69.744399999999999</v>
      </c>
      <c r="J17" s="25">
        <f>'AEO 53'!M285</f>
        <v>68.558823000000004</v>
      </c>
      <c r="K17" s="25">
        <f>'AEO 53'!N285</f>
        <v>67.430976999999999</v>
      </c>
      <c r="L17" s="25">
        <f>'AEO 53'!O285</f>
        <v>66.358001999999999</v>
      </c>
      <c r="M17" s="25">
        <f>'AEO 53'!P285</f>
        <v>65.336844999999997</v>
      </c>
      <c r="N17" s="25">
        <f>'AEO 53'!Q285</f>
        <v>64.366050999999999</v>
      </c>
      <c r="O17" s="25">
        <f>'AEO 53'!R285</f>
        <v>63.441989999999997</v>
      </c>
      <c r="P17" s="25">
        <f>'AEO 53'!S285</f>
        <v>62.495831000000003</v>
      </c>
      <c r="Q17" s="25">
        <f>'AEO 53'!T285</f>
        <v>61.581062000000003</v>
      </c>
      <c r="R17" s="25">
        <f>'AEO 53'!U285</f>
        <v>60.708365999999998</v>
      </c>
      <c r="S17" s="25">
        <f>'AEO 53'!V285</f>
        <v>59.875537999999999</v>
      </c>
      <c r="T17" s="25">
        <f>'AEO 53'!W285</f>
        <v>59.080765</v>
      </c>
      <c r="U17" s="25">
        <f>'AEO 53'!X285</f>
        <v>58.322186000000002</v>
      </c>
      <c r="V17" s="25">
        <f>'AEO 53'!Y285</f>
        <v>57.598438000000002</v>
      </c>
      <c r="W17" s="25">
        <f>'AEO 53'!Z285</f>
        <v>56.909958000000003</v>
      </c>
      <c r="X17" s="25">
        <f>'AEO 53'!AA285</f>
        <v>56.252605000000003</v>
      </c>
      <c r="Y17" s="25">
        <f>'AEO 53'!AB285</f>
        <v>55.625011000000001</v>
      </c>
      <c r="Z17" s="25">
        <f>'AEO 53'!AC285</f>
        <v>55.025902000000002</v>
      </c>
      <c r="AA17" s="25">
        <f>'AEO 53'!AD285</f>
        <v>54.453747</v>
      </c>
      <c r="AB17" s="25">
        <f>'AEO 53'!AE285</f>
        <v>53.907600000000002</v>
      </c>
      <c r="AC17" s="25">
        <f>'AEO 53'!AF285</f>
        <v>53.386367999999997</v>
      </c>
      <c r="AD17" s="25">
        <f>'AEO 53'!AG285</f>
        <v>52.888924000000003</v>
      </c>
      <c r="AE17" s="25">
        <f>'AEO 53'!AH285</f>
        <v>52.41404</v>
      </c>
      <c r="AF17" s="25">
        <f>'AEO 53'!AI285</f>
        <v>51.954661999999999</v>
      </c>
      <c r="AG17" s="25"/>
      <c r="AH17" s="25"/>
      <c r="AI17" s="25"/>
    </row>
    <row r="18" spans="1:35" x14ac:dyDescent="0.25">
      <c r="A18" t="s">
        <v>707</v>
      </c>
      <c r="B18" s="26">
        <f t="shared" ref="B18:H18" si="2">TREND($J18:$S18,$J$2:$S$2,B$2)</f>
        <v>96.366799545454342</v>
      </c>
      <c r="C18" s="26">
        <f t="shared" si="2"/>
        <v>95.189213581817967</v>
      </c>
      <c r="D18" s="26">
        <f t="shared" si="2"/>
        <v>94.011627618181592</v>
      </c>
      <c r="E18" s="26">
        <f t="shared" si="2"/>
        <v>92.834041654545217</v>
      </c>
      <c r="F18" s="26">
        <f t="shared" si="2"/>
        <v>91.656455690908842</v>
      </c>
      <c r="G18" s="26">
        <f t="shared" si="2"/>
        <v>90.478869727272468</v>
      </c>
      <c r="H18" s="26">
        <f t="shared" si="2"/>
        <v>89.301283763636093</v>
      </c>
      <c r="I18" s="26">
        <f t="shared" ref="I18" si="3">TREND($J18:$S18,$J$2:$S$2,I$2)</f>
        <v>88.123697799999718</v>
      </c>
      <c r="J18" s="25">
        <f>'AEO 53'!M286</f>
        <v>87.225487000000001</v>
      </c>
      <c r="K18" s="25">
        <f>'AEO 53'!N286</f>
        <v>85.840294</v>
      </c>
      <c r="L18" s="25">
        <f>'AEO 53'!O286</f>
        <v>84.520698999999993</v>
      </c>
      <c r="M18" s="25">
        <f>'AEO 53'!P286</f>
        <v>83.263779</v>
      </c>
      <c r="N18" s="25">
        <f>'AEO 53'!Q286</f>
        <v>82.067604000000003</v>
      </c>
      <c r="O18" s="25">
        <f>'AEO 53'!R286</f>
        <v>80.925460999999999</v>
      </c>
      <c r="P18" s="25">
        <f>'AEO 53'!S286</f>
        <v>79.77346</v>
      </c>
      <c r="Q18" s="25">
        <f>'AEO 53'!T286</f>
        <v>78.662041000000002</v>
      </c>
      <c r="R18" s="25">
        <f>'AEO 53'!U286</f>
        <v>77.601089000000002</v>
      </c>
      <c r="S18" s="25">
        <f>'AEO 53'!V286</f>
        <v>76.589836000000005</v>
      </c>
      <c r="T18" s="25">
        <f>'AEO 53'!W286</f>
        <v>75.628685000000004</v>
      </c>
      <c r="U18" s="25">
        <f>'AEO 53'!X286</f>
        <v>74.710541000000006</v>
      </c>
      <c r="V18" s="25">
        <f>'AEO 53'!Y286</f>
        <v>73.835059999999999</v>
      </c>
      <c r="W18" s="25">
        <f>'AEO 53'!Z286</f>
        <v>73.002860999999996</v>
      </c>
      <c r="X18" s="25">
        <f>'AEO 53'!AA286</f>
        <v>72.208365999999998</v>
      </c>
      <c r="Y18" s="25">
        <f>'AEO 53'!AB286</f>
        <v>71.448868000000004</v>
      </c>
      <c r="Z18" s="25">
        <f>'AEO 53'!AC286</f>
        <v>70.723640000000003</v>
      </c>
      <c r="AA18" s="25">
        <f>'AEO 53'!AD286</f>
        <v>70.031470999999996</v>
      </c>
      <c r="AB18" s="25">
        <f>'AEO 53'!AE286</f>
        <v>69.370407</v>
      </c>
      <c r="AC18" s="25">
        <f>'AEO 53'!AF286</f>
        <v>68.738997999999995</v>
      </c>
      <c r="AD18" s="25">
        <f>'AEO 53'!AG286</f>
        <v>68.136154000000005</v>
      </c>
      <c r="AE18" s="25">
        <f>'AEO 53'!AH286</f>
        <v>67.560783000000001</v>
      </c>
      <c r="AF18" s="25">
        <f>'AEO 53'!AI286</f>
        <v>67.005081000000004</v>
      </c>
      <c r="AG18" s="25"/>
      <c r="AH18" s="25"/>
      <c r="AI18" s="25"/>
    </row>
    <row r="21" spans="1:35" x14ac:dyDescent="0.25">
      <c r="A21" s="1" t="s">
        <v>703</v>
      </c>
    </row>
    <row r="22" spans="1:35" x14ac:dyDescent="0.25">
      <c r="A22" t="s">
        <v>648</v>
      </c>
    </row>
    <row r="23" spans="1:35" x14ac:dyDescent="0.25">
      <c r="A23" t="s">
        <v>649</v>
      </c>
      <c r="B23" t="s">
        <v>708</v>
      </c>
    </row>
    <row r="24" spans="1:35" x14ac:dyDescent="0.25">
      <c r="A24" t="s">
        <v>650</v>
      </c>
      <c r="B24" t="s">
        <v>708</v>
      </c>
    </row>
    <row r="25" spans="1:35" x14ac:dyDescent="0.25">
      <c r="A25" t="s">
        <v>651</v>
      </c>
      <c r="B25" t="s">
        <v>708</v>
      </c>
    </row>
    <row r="26" spans="1:35" x14ac:dyDescent="0.25">
      <c r="A26" t="s">
        <v>652</v>
      </c>
      <c r="B26" t="s">
        <v>708</v>
      </c>
    </row>
    <row r="27" spans="1:35" x14ac:dyDescent="0.25">
      <c r="A27" t="s">
        <v>653</v>
      </c>
    </row>
    <row r="28" spans="1:35" x14ac:dyDescent="0.25">
      <c r="A28" t="s">
        <v>704</v>
      </c>
    </row>
    <row r="29" spans="1:35" x14ac:dyDescent="0.25">
      <c r="A29" t="s">
        <v>705</v>
      </c>
    </row>
    <row r="30" spans="1:35" x14ac:dyDescent="0.25">
      <c r="A30" t="s">
        <v>647</v>
      </c>
    </row>
    <row r="31" spans="1:35" x14ac:dyDescent="0.25">
      <c r="A31" t="s">
        <v>654</v>
      </c>
    </row>
    <row r="32" spans="1:35" x14ac:dyDescent="0.25">
      <c r="A32" t="s">
        <v>655</v>
      </c>
      <c r="B32" t="s">
        <v>709</v>
      </c>
    </row>
    <row r="33" spans="1:35" x14ac:dyDescent="0.25">
      <c r="A33" t="s">
        <v>656</v>
      </c>
    </row>
    <row r="34" spans="1:35" x14ac:dyDescent="0.25">
      <c r="A34" t="s">
        <v>657</v>
      </c>
    </row>
    <row r="35" spans="1:35" x14ac:dyDescent="0.25">
      <c r="A35" t="s">
        <v>658</v>
      </c>
    </row>
    <row r="36" spans="1:35" x14ac:dyDescent="0.25">
      <c r="A36" t="s">
        <v>706</v>
      </c>
      <c r="B36" t="s">
        <v>710</v>
      </c>
    </row>
    <row r="37" spans="1:35" x14ac:dyDescent="0.25">
      <c r="A37" t="s">
        <v>707</v>
      </c>
      <c r="B37" t="s">
        <v>710</v>
      </c>
    </row>
    <row r="40" spans="1:35" x14ac:dyDescent="0.25">
      <c r="A40" s="1" t="s">
        <v>711</v>
      </c>
    </row>
    <row r="41" spans="1:35" x14ac:dyDescent="0.25">
      <c r="A41" s="2" t="s">
        <v>712</v>
      </c>
      <c r="B41" s="19"/>
    </row>
    <row r="42" spans="1:35" s="1" customFormat="1" x14ac:dyDescent="0.2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5">
      <c r="A43" t="s">
        <v>649</v>
      </c>
      <c r="B43" s="21">
        <f>'LDV Shares'!C13/SUM('LDV Shares'!C$13:C$16)</f>
        <v>5.1017461327800835E-2</v>
      </c>
      <c r="C43" s="21">
        <f>'LDV Shares'!D13/SUM('LDV Shares'!D$13:D$16)</f>
        <v>7.7021873915566641E-2</v>
      </c>
      <c r="D43" s="21">
        <f>'LDV Shares'!E13/SUM('LDV Shares'!E$13:E$16)</f>
        <v>7.0655856500040734E-2</v>
      </c>
      <c r="E43" s="21">
        <f>'LDV Shares'!F13/SUM('LDV Shares'!F$13:F$16)</f>
        <v>6.6653468854369916E-2</v>
      </c>
      <c r="F43" s="21">
        <f>'LDV Shares'!G13/SUM('LDV Shares'!G$13:G$16)</f>
        <v>6.7046744925581547E-2</v>
      </c>
      <c r="G43" s="21">
        <f>'LDV Shares'!H13/SUM('LDV Shares'!H$13:H$16)</f>
        <v>6.7535490129656997E-2</v>
      </c>
      <c r="H43" s="21">
        <f>'LDV Shares'!I13/SUM('LDV Shares'!I$13:I$16)</f>
        <v>6.7936208195234868E-2</v>
      </c>
      <c r="I43" s="21">
        <f>'LDV Shares'!J13/SUM('LDV Shares'!J$13:J$16)</f>
        <v>6.8655512209471206E-2</v>
      </c>
      <c r="J43" s="21">
        <f>'LDV Shares'!K13/SUM('LDV Shares'!K$13:K$16)</f>
        <v>6.8473450512269857E-2</v>
      </c>
      <c r="K43" s="21">
        <f>'LDV Shares'!L13/SUM('LDV Shares'!L$13:L$16)</f>
        <v>6.8791884686066576E-2</v>
      </c>
      <c r="L43" s="21">
        <f>'LDV Shares'!M13/SUM('LDV Shares'!M$13:M$16)</f>
        <v>7.0684942512668839E-2</v>
      </c>
      <c r="M43" s="21">
        <f>'LDV Shares'!N13/SUM('LDV Shares'!N$13:N$16)</f>
        <v>6.8104843047097657E-2</v>
      </c>
      <c r="N43" s="21">
        <f>'LDV Shares'!O13/SUM('LDV Shares'!O$13:O$16)</f>
        <v>6.9113754793166393E-2</v>
      </c>
      <c r="O43" s="21">
        <f>'LDV Shares'!P13/SUM('LDV Shares'!P$13:P$16)</f>
        <v>6.8920761294031255E-2</v>
      </c>
      <c r="P43" s="21">
        <f>'LDV Shares'!Q13/SUM('LDV Shares'!Q$13:Q$16)</f>
        <v>6.9580036309277032E-2</v>
      </c>
      <c r="Q43" s="21">
        <f>'LDV Shares'!R13/SUM('LDV Shares'!R$13:R$16)</f>
        <v>6.8147464983371764E-2</v>
      </c>
      <c r="R43" s="21">
        <f>'LDV Shares'!S13/SUM('LDV Shares'!S$13:S$16)</f>
        <v>6.889485641613538E-2</v>
      </c>
      <c r="S43" s="21">
        <f>'LDV Shares'!T13/SUM('LDV Shares'!T$13:T$16)</f>
        <v>6.9315343353947872E-2</v>
      </c>
      <c r="T43" s="21">
        <f>'LDV Shares'!U13/SUM('LDV Shares'!U$13:U$16)</f>
        <v>6.9398972179790519E-2</v>
      </c>
      <c r="U43" s="21">
        <f>'LDV Shares'!V13/SUM('LDV Shares'!V$13:V$16)</f>
        <v>6.9036311157402469E-2</v>
      </c>
      <c r="V43" s="21">
        <f>'LDV Shares'!W13/SUM('LDV Shares'!W$13:W$16)</f>
        <v>6.9491566118458595E-2</v>
      </c>
      <c r="W43" s="21">
        <f>'LDV Shares'!X13/SUM('LDV Shares'!X$13:X$16)</f>
        <v>6.9486784921488493E-2</v>
      </c>
      <c r="X43" s="21">
        <f>'LDV Shares'!Y13/SUM('LDV Shares'!Y$13:Y$16)</f>
        <v>6.9310135949382137E-2</v>
      </c>
      <c r="Y43" s="21">
        <f>'LDV Shares'!Z13/SUM('LDV Shares'!Z$13:Z$16)</f>
        <v>6.9580617498736175E-2</v>
      </c>
      <c r="Z43" s="21">
        <f>'LDV Shares'!AA13/SUM('LDV Shares'!AA$13:AA$16)</f>
        <v>6.9726151138075135E-2</v>
      </c>
      <c r="AA43" s="21">
        <f>'LDV Shares'!AB13/SUM('LDV Shares'!AB$13:AB$16)</f>
        <v>6.99789980137904E-2</v>
      </c>
      <c r="AB43" s="21">
        <f>'LDV Shares'!AC13/SUM('LDV Shares'!AC$13:AC$16)</f>
        <v>6.9563101356791932E-2</v>
      </c>
      <c r="AC43" s="21">
        <f>'LDV Shares'!AD13/SUM('LDV Shares'!AD$13:AD$16)</f>
        <v>6.9749424843154287E-2</v>
      </c>
      <c r="AD43" s="21">
        <f>'LDV Shares'!AE13/SUM('LDV Shares'!AE$13:AE$16)</f>
        <v>6.9583588484924866E-2</v>
      </c>
      <c r="AE43" s="21">
        <f>'LDV Shares'!AF13/SUM('LDV Shares'!AF$13:AF$16)</f>
        <v>7.0057480457825977E-2</v>
      </c>
      <c r="AF43" s="21">
        <f>'LDV Shares'!AG13/SUM('LDV Shares'!AG$13:AG$16)</f>
        <v>6.9970631916920212E-2</v>
      </c>
      <c r="AG43" s="21"/>
      <c r="AH43" s="21"/>
      <c r="AI43" s="21"/>
    </row>
    <row r="44" spans="1:35" x14ac:dyDescent="0.25">
      <c r="A44" t="s">
        <v>650</v>
      </c>
      <c r="B44" s="21">
        <f>'LDV Shares'!C14/SUM('LDV Shares'!C$13:C$16)</f>
        <v>0.17158135714863945</v>
      </c>
      <c r="C44" s="21">
        <f>'LDV Shares'!D14/SUM('LDV Shares'!D$13:D$16)</f>
        <v>0.23642383810702808</v>
      </c>
      <c r="D44" s="21">
        <f>'LDV Shares'!E14/SUM('LDV Shares'!E$13:E$16)</f>
        <v>0.22486703405124212</v>
      </c>
      <c r="E44" s="21">
        <f>'LDV Shares'!F14/SUM('LDV Shares'!F$13:F$16)</f>
        <v>0.2139309987511096</v>
      </c>
      <c r="F44" s="21">
        <f>'LDV Shares'!G14/SUM('LDV Shares'!G$13:G$16)</f>
        <v>0.21392977210619096</v>
      </c>
      <c r="G44" s="21">
        <f>'LDV Shares'!H14/SUM('LDV Shares'!H$13:H$16)</f>
        <v>0.21387785638667497</v>
      </c>
      <c r="H44" s="21">
        <f>'LDV Shares'!I14/SUM('LDV Shares'!I$13:I$16)</f>
        <v>0.21588492619416155</v>
      </c>
      <c r="I44" s="21">
        <f>'LDV Shares'!J14/SUM('LDV Shares'!J$13:J$16)</f>
        <v>0.21856277413481368</v>
      </c>
      <c r="J44" s="21">
        <f>'LDV Shares'!K14/SUM('LDV Shares'!K$13:K$16)</f>
        <v>0.21769361604374282</v>
      </c>
      <c r="K44" s="21">
        <f>'LDV Shares'!L14/SUM('LDV Shares'!L$13:L$16)</f>
        <v>0.21852839599952842</v>
      </c>
      <c r="L44" s="21">
        <f>'LDV Shares'!M14/SUM('LDV Shares'!M$13:M$16)</f>
        <v>0.22383094508974197</v>
      </c>
      <c r="M44" s="21">
        <f>'LDV Shares'!N14/SUM('LDV Shares'!N$13:N$16)</f>
        <v>0.21655049126153134</v>
      </c>
      <c r="N44" s="21">
        <f>'LDV Shares'!O14/SUM('LDV Shares'!O$13:O$16)</f>
        <v>0.21923294502225865</v>
      </c>
      <c r="O44" s="21">
        <f>'LDV Shares'!P14/SUM('LDV Shares'!P$13:P$16)</f>
        <v>0.21862463305875962</v>
      </c>
      <c r="P44" s="21">
        <f>'LDV Shares'!Q14/SUM('LDV Shares'!Q$13:Q$16)</f>
        <v>0.2203816052320266</v>
      </c>
      <c r="Q44" s="21">
        <f>'LDV Shares'!R14/SUM('LDV Shares'!R$13:R$16)</f>
        <v>0.21652864284316642</v>
      </c>
      <c r="R44" s="21">
        <f>'LDV Shares'!S14/SUM('LDV Shares'!S$13:S$16)</f>
        <v>0.21842256418214134</v>
      </c>
      <c r="S44" s="21">
        <f>'LDV Shares'!T14/SUM('LDV Shares'!T$13:T$16)</f>
        <v>0.21942013789759873</v>
      </c>
      <c r="T44" s="21">
        <f>'LDV Shares'!U14/SUM('LDV Shares'!U$13:U$16)</f>
        <v>0.21969066998856043</v>
      </c>
      <c r="U44" s="21">
        <f>'LDV Shares'!V14/SUM('LDV Shares'!V$13:V$16)</f>
        <v>0.21863284083492024</v>
      </c>
      <c r="V44" s="21">
        <f>'LDV Shares'!W14/SUM('LDV Shares'!W$13:W$16)</f>
        <v>0.21983027953750181</v>
      </c>
      <c r="W44" s="21">
        <f>'LDV Shares'!X14/SUM('LDV Shares'!X$13:X$16)</f>
        <v>0.21975488399031037</v>
      </c>
      <c r="X44" s="21">
        <f>'LDV Shares'!Y14/SUM('LDV Shares'!Y$13:Y$16)</f>
        <v>0.21927243854610215</v>
      </c>
      <c r="Y44" s="21">
        <f>'LDV Shares'!Z14/SUM('LDV Shares'!Z$13:Z$16)</f>
        <v>0.21990311721599634</v>
      </c>
      <c r="Z44" s="21">
        <f>'LDV Shares'!AA14/SUM('LDV Shares'!AA$13:AA$16)</f>
        <v>0.22023885437230997</v>
      </c>
      <c r="AA44" s="21">
        <f>'LDV Shares'!AB14/SUM('LDV Shares'!AB$13:AB$16)</f>
        <v>0.22090100825276052</v>
      </c>
      <c r="AB44" s="21">
        <f>'LDV Shares'!AC14/SUM('LDV Shares'!AC$13:AC$16)</f>
        <v>0.21973791339482629</v>
      </c>
      <c r="AC44" s="21">
        <f>'LDV Shares'!AD14/SUM('LDV Shares'!AD$13:AD$16)</f>
        <v>0.2201619619391722</v>
      </c>
      <c r="AD44" s="21">
        <f>'LDV Shares'!AE14/SUM('LDV Shares'!AE$13:AE$16)</f>
        <v>0.21973576404573281</v>
      </c>
      <c r="AE44" s="21">
        <f>'LDV Shares'!AF14/SUM('LDV Shares'!AF$13:AF$16)</f>
        <v>0.22094895516296853</v>
      </c>
      <c r="AF44" s="21">
        <f>'LDV Shares'!AG14/SUM('LDV Shares'!AG$13:AG$16)</f>
        <v>0.22073431621608378</v>
      </c>
      <c r="AG44" s="21"/>
      <c r="AH44" s="21"/>
      <c r="AI44" s="21"/>
    </row>
    <row r="45" spans="1:35" x14ac:dyDescent="0.25">
      <c r="A45" t="s">
        <v>651</v>
      </c>
      <c r="B45" s="21">
        <f>'LDV Shares'!C15/SUM('LDV Shares'!C$13:C$16)</f>
        <v>0.54991175307547802</v>
      </c>
      <c r="C45" s="21">
        <f>'LDV Shares'!D15/SUM('LDV Shares'!D$13:D$16)</f>
        <v>0.51161749988302352</v>
      </c>
      <c r="D45" s="21">
        <f>'LDV Shares'!E15/SUM('LDV Shares'!E$13:E$16)</f>
        <v>0.51781383188242702</v>
      </c>
      <c r="E45" s="21">
        <f>'LDV Shares'!F15/SUM('LDV Shares'!F$13:F$16)</f>
        <v>0.52760702589802611</v>
      </c>
      <c r="F45" s="21">
        <f>'LDV Shares'!G15/SUM('LDV Shares'!G$13:G$16)</f>
        <v>0.52822642584111446</v>
      </c>
      <c r="G45" s="21">
        <f>'LDV Shares'!H15/SUM('LDV Shares'!H$13:H$16)</f>
        <v>0.52810266494813296</v>
      </c>
      <c r="H45" s="21">
        <f>'LDV Shares'!I15/SUM('LDV Shares'!I$13:I$16)</f>
        <v>0.52781504059728934</v>
      </c>
      <c r="I45" s="21">
        <f>'LDV Shares'!J15/SUM('LDV Shares'!J$13:J$16)</f>
        <v>0.5264974077352137</v>
      </c>
      <c r="J45" s="21">
        <f>'LDV Shares'!K15/SUM('LDV Shares'!K$13:K$16)</f>
        <v>0.52742724570749533</v>
      </c>
      <c r="K45" s="21">
        <f>'LDV Shares'!L15/SUM('LDV Shares'!L$13:L$16)</f>
        <v>0.52727654148717851</v>
      </c>
      <c r="L45" s="21">
        <f>'LDV Shares'!M15/SUM('LDV Shares'!M$13:M$16)</f>
        <v>0.52364293688764518</v>
      </c>
      <c r="M45" s="21">
        <f>'LDV Shares'!N15/SUM('LDV Shares'!N$13:N$16)</f>
        <v>0.52956713542801703</v>
      </c>
      <c r="N45" s="21">
        <f>'LDV Shares'!O15/SUM('LDV Shares'!O$13:O$16)</f>
        <v>0.52784837598271972</v>
      </c>
      <c r="O45" s="21">
        <f>'LDV Shares'!P15/SUM('LDV Shares'!P$13:P$16)</f>
        <v>0.52860384563547114</v>
      </c>
      <c r="P45" s="21">
        <f>'LDV Shares'!Q15/SUM('LDV Shares'!Q$13:Q$16)</f>
        <v>0.52747416341297393</v>
      </c>
      <c r="Q45" s="21">
        <f>'LDV Shares'!R15/SUM('LDV Shares'!R$13:R$16)</f>
        <v>0.53061049381925585</v>
      </c>
      <c r="R45" s="21">
        <f>'LDV Shares'!S15/SUM('LDV Shares'!S$13:S$16)</f>
        <v>0.52942759336201761</v>
      </c>
      <c r="S45" s="21">
        <f>'LDV Shares'!T15/SUM('LDV Shares'!T$13:T$16)</f>
        <v>0.52889356651407815</v>
      </c>
      <c r="T45" s="21">
        <f>'LDV Shares'!U15/SUM('LDV Shares'!U$13:U$16)</f>
        <v>0.52894718202978752</v>
      </c>
      <c r="U45" s="21">
        <f>'LDV Shares'!V15/SUM('LDV Shares'!V$13:V$16)</f>
        <v>0.5299129041986802</v>
      </c>
      <c r="V45" s="21">
        <f>'LDV Shares'!W15/SUM('LDV Shares'!W$13:W$16)</f>
        <v>0.52917914791782072</v>
      </c>
      <c r="W45" s="21">
        <f>'LDV Shares'!X15/SUM('LDV Shares'!X$13:X$16)</f>
        <v>0.52941652021122731</v>
      </c>
      <c r="X45" s="21">
        <f>'LDV Shares'!Y15/SUM('LDV Shares'!Y$13:Y$16)</f>
        <v>0.52997508974689678</v>
      </c>
      <c r="Y45" s="21">
        <f>'LDV Shares'!Z15/SUM('LDV Shares'!Z$13:Z$16)</f>
        <v>0.52963618689391978</v>
      </c>
      <c r="Z45" s="21">
        <f>'LDV Shares'!AA15/SUM('LDV Shares'!AA$13:AA$16)</f>
        <v>0.52955738131311203</v>
      </c>
      <c r="AA45" s="21">
        <f>'LDV Shares'!AB15/SUM('LDV Shares'!AB$13:AB$16)</f>
        <v>0.52917149931940088</v>
      </c>
      <c r="AB45" s="21">
        <f>'LDV Shares'!AC15/SUM('LDV Shares'!AC$13:AC$16)</f>
        <v>0.53023905092755408</v>
      </c>
      <c r="AC45" s="21">
        <f>'LDV Shares'!AD15/SUM('LDV Shares'!AD$13:AD$16)</f>
        <v>0.53005410570628786</v>
      </c>
      <c r="AD45" s="21">
        <f>'LDV Shares'!AE15/SUM('LDV Shares'!AE$13:AE$16)</f>
        <v>0.53044499461707084</v>
      </c>
      <c r="AE45" s="21">
        <f>'LDV Shares'!AF15/SUM('LDV Shares'!AF$13:AF$16)</f>
        <v>0.52965884323238899</v>
      </c>
      <c r="AF45" s="21">
        <f>'LDV Shares'!AG15/SUM('LDV Shares'!AG$13:AG$16)</f>
        <v>0.52986808541660757</v>
      </c>
      <c r="AG45" s="21"/>
      <c r="AH45" s="21"/>
      <c r="AI45" s="21"/>
    </row>
    <row r="46" spans="1:35" x14ac:dyDescent="0.25">
      <c r="A46" t="s">
        <v>652</v>
      </c>
      <c r="B46" s="21">
        <f>'LDV Shares'!C16/SUM('LDV Shares'!C$13:C$16)</f>
        <v>0.22748942844808179</v>
      </c>
      <c r="C46" s="21">
        <f>'LDV Shares'!D16/SUM('LDV Shares'!D$13:D$16)</f>
        <v>0.17493678809438171</v>
      </c>
      <c r="D46" s="21">
        <f>'LDV Shares'!E16/SUM('LDV Shares'!E$13:E$16)</f>
        <v>0.18666327756629014</v>
      </c>
      <c r="E46" s="21">
        <f>'LDV Shares'!F16/SUM('LDV Shares'!F$13:F$16)</f>
        <v>0.19180850649649425</v>
      </c>
      <c r="F46" s="21">
        <f>'LDV Shares'!G16/SUM('LDV Shares'!G$13:G$16)</f>
        <v>0.19079705712711303</v>
      </c>
      <c r="G46" s="21">
        <f>'LDV Shares'!H16/SUM('LDV Shares'!H$13:H$16)</f>
        <v>0.19048398853553497</v>
      </c>
      <c r="H46" s="21">
        <f>'LDV Shares'!I16/SUM('LDV Shares'!I$13:I$16)</f>
        <v>0.1883638250133142</v>
      </c>
      <c r="I46" s="21">
        <f>'LDV Shares'!J16/SUM('LDV Shares'!J$13:J$16)</f>
        <v>0.18628430592050146</v>
      </c>
      <c r="J46" s="21">
        <f>'LDV Shares'!K16/SUM('LDV Shares'!K$13:K$16)</f>
        <v>0.18640568773649191</v>
      </c>
      <c r="K46" s="21">
        <f>'LDV Shares'!L16/SUM('LDV Shares'!L$13:L$16)</f>
        <v>0.18540317782722632</v>
      </c>
      <c r="L46" s="21">
        <f>'LDV Shares'!M16/SUM('LDV Shares'!M$13:M$16)</f>
        <v>0.18184117550994394</v>
      </c>
      <c r="M46" s="21">
        <f>'LDV Shares'!N16/SUM('LDV Shares'!N$13:N$16)</f>
        <v>0.18577753026335403</v>
      </c>
      <c r="N46" s="21">
        <f>'LDV Shares'!O16/SUM('LDV Shares'!O$13:O$16)</f>
        <v>0.18380492420185526</v>
      </c>
      <c r="O46" s="21">
        <f>'LDV Shares'!P16/SUM('LDV Shares'!P$13:P$16)</f>
        <v>0.18385076001173783</v>
      </c>
      <c r="P46" s="21">
        <f>'LDV Shares'!Q16/SUM('LDV Shares'!Q$13:Q$16)</f>
        <v>0.18256419504572236</v>
      </c>
      <c r="Q46" s="21">
        <f>'LDV Shares'!R16/SUM('LDV Shares'!R$13:R$16)</f>
        <v>0.18471339835420594</v>
      </c>
      <c r="R46" s="21">
        <f>'LDV Shares'!S16/SUM('LDV Shares'!S$13:S$16)</f>
        <v>0.18325498603970558</v>
      </c>
      <c r="S46" s="21">
        <f>'LDV Shares'!T16/SUM('LDV Shares'!T$13:T$16)</f>
        <v>0.18237095223437516</v>
      </c>
      <c r="T46" s="21">
        <f>'LDV Shares'!U16/SUM('LDV Shares'!U$13:U$16)</f>
        <v>0.18196317580186153</v>
      </c>
      <c r="U46" s="21">
        <f>'LDV Shares'!V16/SUM('LDV Shares'!V$13:V$16)</f>
        <v>0.1824179438089972</v>
      </c>
      <c r="V46" s="21">
        <f>'LDV Shares'!W16/SUM('LDV Shares'!W$13:W$16)</f>
        <v>0.18149900642621902</v>
      </c>
      <c r="W46" s="21">
        <f>'LDV Shares'!X16/SUM('LDV Shares'!X$13:X$16)</f>
        <v>0.1813418108769739</v>
      </c>
      <c r="X46" s="21">
        <f>'LDV Shares'!Y16/SUM('LDV Shares'!Y$13:Y$16)</f>
        <v>0.18144233575761887</v>
      </c>
      <c r="Y46" s="21">
        <f>'LDV Shares'!Z16/SUM('LDV Shares'!Z$13:Z$16)</f>
        <v>0.18088007839134768</v>
      </c>
      <c r="Z46" s="21">
        <f>'LDV Shares'!AA16/SUM('LDV Shares'!AA$13:AA$16)</f>
        <v>0.18047761317650302</v>
      </c>
      <c r="AA46" s="21">
        <f>'LDV Shares'!AB16/SUM('LDV Shares'!AB$13:AB$16)</f>
        <v>0.17994849441404825</v>
      </c>
      <c r="AB46" s="21">
        <f>'LDV Shares'!AC16/SUM('LDV Shares'!AC$13:AC$16)</f>
        <v>0.18045993432082763</v>
      </c>
      <c r="AC46" s="21">
        <f>'LDV Shares'!AD16/SUM('LDV Shares'!AD$13:AD$16)</f>
        <v>0.18003450751138569</v>
      </c>
      <c r="AD46" s="21">
        <f>'LDV Shares'!AE16/SUM('LDV Shares'!AE$13:AE$16)</f>
        <v>0.18023565285227144</v>
      </c>
      <c r="AE46" s="21">
        <f>'LDV Shares'!AF16/SUM('LDV Shares'!AF$13:AF$16)</f>
        <v>0.17933472114681639</v>
      </c>
      <c r="AF46" s="21">
        <f>'LDV Shares'!AG16/SUM('LDV Shares'!AG$13:AG$16)</f>
        <v>0.17942696645038844</v>
      </c>
      <c r="AG46" s="21"/>
      <c r="AH46" s="21"/>
      <c r="AI46" s="21"/>
    </row>
    <row r="47" spans="1:35" x14ac:dyDescent="0.25">
      <c r="A47" s="2" t="s">
        <v>713</v>
      </c>
      <c r="B47" s="19"/>
    </row>
    <row r="48" spans="1:35" s="1" customFormat="1" x14ac:dyDescent="0.2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5">
      <c r="A49" t="s">
        <v>706</v>
      </c>
      <c r="B49" s="21">
        <f>'LDV Shares'!C28/SUM('LDV Shares'!C$28:C$29)</f>
        <v>0.38834606423907864</v>
      </c>
      <c r="C49" s="21">
        <f>'LDV Shares'!D28/SUM('LDV Shares'!D$28:D$29)</f>
        <v>0.3765443714955698</v>
      </c>
      <c r="D49" s="21">
        <f>'LDV Shares'!E28/SUM('LDV Shares'!E$28:E$29)</f>
        <v>0.38000291433260808</v>
      </c>
      <c r="E49" s="21">
        <f>'LDV Shares'!F28/SUM('LDV Shares'!F$28:F$29)</f>
        <v>0.38194135907822785</v>
      </c>
      <c r="F49" s="21">
        <f>'LDV Shares'!G28/SUM('LDV Shares'!G$28:G$29)</f>
        <v>0.38224151259157046</v>
      </c>
      <c r="G49" s="21">
        <f>'LDV Shares'!H28/SUM('LDV Shares'!H$28:H$29)</f>
        <v>0.38256974485186301</v>
      </c>
      <c r="H49" s="21">
        <f>'LDV Shares'!I28/SUM('LDV Shares'!I$28:I$29)</f>
        <v>0.38229854762910476</v>
      </c>
      <c r="I49" s="21">
        <f>'LDV Shares'!J28/SUM('LDV Shares'!J$28:J$29)</f>
        <v>0.38229157173863237</v>
      </c>
      <c r="J49" s="21">
        <f>'LDV Shares'!K28/SUM('LDV Shares'!K$28:K$29)</f>
        <v>0.38259702060193113</v>
      </c>
      <c r="K49" s="21">
        <f>'LDV Shares'!L28/SUM('LDV Shares'!L$28:L$29)</f>
        <v>0.38260088088598554</v>
      </c>
      <c r="L49" s="21">
        <f>'LDV Shares'!M28/SUM('LDV Shares'!M$28:M$29)</f>
        <v>0.38223614085816199</v>
      </c>
      <c r="M49" s="21">
        <f>'LDV Shares'!N28/SUM('LDV Shares'!N$28:N$29)</f>
        <v>0.38329679093789443</v>
      </c>
      <c r="N49" s="21">
        <f>'LDV Shares'!O28/SUM('LDV Shares'!O$28:O$29)</f>
        <v>0.3829994187877741</v>
      </c>
      <c r="O49" s="21">
        <f>'LDV Shares'!P28/SUM('LDV Shares'!P$28:P$29)</f>
        <v>0.38311222845287851</v>
      </c>
      <c r="P49" s="21">
        <f>'LDV Shares'!Q28/SUM('LDV Shares'!Q$28:Q$29)</f>
        <v>0.38286206597002237</v>
      </c>
      <c r="Q49" s="21">
        <f>'LDV Shares'!R28/SUM('LDV Shares'!R$28:R$29)</f>
        <v>0.38354645065009174</v>
      </c>
      <c r="R49" s="21">
        <f>'LDV Shares'!S28/SUM('LDV Shares'!S$28:S$29)</f>
        <v>0.38330251638725737</v>
      </c>
      <c r="S49" s="21">
        <f>'LDV Shares'!T28/SUM('LDV Shares'!T$28:T$29)</f>
        <v>0.38317472904251287</v>
      </c>
      <c r="T49" s="21">
        <f>'LDV Shares'!U28/SUM('LDV Shares'!U$28:U$29)</f>
        <v>0.38321568870187761</v>
      </c>
      <c r="U49" s="21">
        <f>'LDV Shares'!V28/SUM('LDV Shares'!V$28:V$29)</f>
        <v>0.38341256262522971</v>
      </c>
      <c r="V49" s="21">
        <f>'LDV Shares'!W28/SUM('LDV Shares'!W$28:W$29)</f>
        <v>0.38327321586675911</v>
      </c>
      <c r="W49" s="21">
        <f>'LDV Shares'!X28/SUM('LDV Shares'!X$28:X$29)</f>
        <v>0.38331443445039926</v>
      </c>
      <c r="X49" s="21">
        <f>'LDV Shares'!Y28/SUM('LDV Shares'!Y$28:Y$29)</f>
        <v>0.38343568741314971</v>
      </c>
      <c r="Y49" s="21">
        <f>'LDV Shares'!Z28/SUM('LDV Shares'!Z$28:Z$29)</f>
        <v>0.38335029536613285</v>
      </c>
      <c r="Z49" s="21">
        <f>'LDV Shares'!AA28/SUM('LDV Shares'!AA$28:AA$29)</f>
        <v>0.38331544152465119</v>
      </c>
      <c r="AA49" s="21">
        <f>'LDV Shares'!AB28/SUM('LDV Shares'!AB$28:AB$29)</f>
        <v>0.38325225750745634</v>
      </c>
      <c r="AB49" s="21">
        <f>'LDV Shares'!AC28/SUM('LDV Shares'!AC$28:AC$29)</f>
        <v>0.38345497573326742</v>
      </c>
      <c r="AC49" s="21">
        <f>'LDV Shares'!AD28/SUM('LDV Shares'!AD$28:AD$29)</f>
        <v>0.38339556865810914</v>
      </c>
      <c r="AD49" s="21">
        <f>'LDV Shares'!AE28/SUM('LDV Shares'!AE$28:AE$29)</f>
        <v>0.38351016491979706</v>
      </c>
      <c r="AE49" s="21">
        <f>'LDV Shares'!AF28/SUM('LDV Shares'!AF$28:AF$29)</f>
        <v>0.38332745008645225</v>
      </c>
      <c r="AF49" s="21">
        <f>'LDV Shares'!AG28/SUM('LDV Shares'!AG$28:AG$29)</f>
        <v>0.38336637357826864</v>
      </c>
      <c r="AG49" s="21"/>
      <c r="AH49" s="21"/>
      <c r="AI49" s="21"/>
    </row>
    <row r="50" spans="1:35" x14ac:dyDescent="0.25">
      <c r="A50" t="s">
        <v>707</v>
      </c>
      <c r="B50" s="21">
        <f>'LDV Shares'!C29/SUM('LDV Shares'!C$28:C$29)</f>
        <v>0.6116539357609212</v>
      </c>
      <c r="C50" s="21">
        <f>'LDV Shares'!D29/SUM('LDV Shares'!D$28:D$29)</f>
        <v>0.62345562850443015</v>
      </c>
      <c r="D50" s="21">
        <f>'LDV Shares'!E29/SUM('LDV Shares'!E$28:E$29)</f>
        <v>0.61999708566739187</v>
      </c>
      <c r="E50" s="21">
        <f>'LDV Shares'!F29/SUM('LDV Shares'!F$28:F$29)</f>
        <v>0.6180586409217721</v>
      </c>
      <c r="F50" s="21">
        <f>'LDV Shares'!G29/SUM('LDV Shares'!G$28:G$29)</f>
        <v>0.61775848740842954</v>
      </c>
      <c r="G50" s="21">
        <f>'LDV Shares'!H29/SUM('LDV Shares'!H$28:H$29)</f>
        <v>0.61743025514813699</v>
      </c>
      <c r="H50" s="21">
        <f>'LDV Shares'!I29/SUM('LDV Shares'!I$28:I$29)</f>
        <v>0.61770145237089524</v>
      </c>
      <c r="I50" s="21">
        <f>'LDV Shares'!J29/SUM('LDV Shares'!J$28:J$29)</f>
        <v>0.61770842826136774</v>
      </c>
      <c r="J50" s="21">
        <f>'LDV Shares'!K29/SUM('LDV Shares'!K$28:K$29)</f>
        <v>0.61740297939806887</v>
      </c>
      <c r="K50" s="21">
        <f>'LDV Shares'!L29/SUM('LDV Shares'!L$28:L$29)</f>
        <v>0.61739911911401446</v>
      </c>
      <c r="L50" s="21">
        <f>'LDV Shares'!M29/SUM('LDV Shares'!M$28:M$29)</f>
        <v>0.61776385914183796</v>
      </c>
      <c r="M50" s="21">
        <f>'LDV Shares'!N29/SUM('LDV Shares'!N$28:N$29)</f>
        <v>0.61670320906210552</v>
      </c>
      <c r="N50" s="21">
        <f>'LDV Shares'!O29/SUM('LDV Shares'!O$28:O$29)</f>
        <v>0.61700058121222578</v>
      </c>
      <c r="O50" s="21">
        <f>'LDV Shares'!P29/SUM('LDV Shares'!P$28:P$29)</f>
        <v>0.61688777154712149</v>
      </c>
      <c r="P50" s="21">
        <f>'LDV Shares'!Q29/SUM('LDV Shares'!Q$28:Q$29)</f>
        <v>0.61713793402997763</v>
      </c>
      <c r="Q50" s="21">
        <f>'LDV Shares'!R29/SUM('LDV Shares'!R$28:R$29)</f>
        <v>0.61645354934990837</v>
      </c>
      <c r="R50" s="21">
        <f>'LDV Shares'!S29/SUM('LDV Shares'!S$28:S$29)</f>
        <v>0.61669748361274268</v>
      </c>
      <c r="S50" s="21">
        <f>'LDV Shares'!T29/SUM('LDV Shares'!T$28:T$29)</f>
        <v>0.61682527095748718</v>
      </c>
      <c r="T50" s="21">
        <f>'LDV Shares'!U29/SUM('LDV Shares'!U$28:U$29)</f>
        <v>0.61678431129812228</v>
      </c>
      <c r="U50" s="21">
        <f>'LDV Shares'!V29/SUM('LDV Shares'!V$28:V$29)</f>
        <v>0.61658743737477018</v>
      </c>
      <c r="V50" s="21">
        <f>'LDV Shares'!W29/SUM('LDV Shares'!W$28:W$29)</f>
        <v>0.616726784133241</v>
      </c>
      <c r="W50" s="21">
        <f>'LDV Shares'!X29/SUM('LDV Shares'!X$28:X$29)</f>
        <v>0.61668556554960074</v>
      </c>
      <c r="X50" s="21">
        <f>'LDV Shares'!Y29/SUM('LDV Shares'!Y$28:Y$29)</f>
        <v>0.61656431258685029</v>
      </c>
      <c r="Y50" s="21">
        <f>'LDV Shares'!Z29/SUM('LDV Shares'!Z$28:Z$29)</f>
        <v>0.61664970463386715</v>
      </c>
      <c r="Z50" s="21">
        <f>'LDV Shares'!AA29/SUM('LDV Shares'!AA$28:AA$29)</f>
        <v>0.61668455847534887</v>
      </c>
      <c r="AA50" s="21">
        <f>'LDV Shares'!AB29/SUM('LDV Shares'!AB$28:AB$29)</f>
        <v>0.61674774249254372</v>
      </c>
      <c r="AB50" s="21">
        <f>'LDV Shares'!AC29/SUM('LDV Shares'!AC$28:AC$29)</f>
        <v>0.61654502426673252</v>
      </c>
      <c r="AC50" s="21">
        <f>'LDV Shares'!AD29/SUM('LDV Shares'!AD$28:AD$29)</f>
        <v>0.61660443134189091</v>
      </c>
      <c r="AD50" s="21">
        <f>'LDV Shares'!AE29/SUM('LDV Shares'!AE$28:AE$29)</f>
        <v>0.61648983508020305</v>
      </c>
      <c r="AE50" s="21">
        <f>'LDV Shares'!AF29/SUM('LDV Shares'!AF$28:AF$29)</f>
        <v>0.6166725499135477</v>
      </c>
      <c r="AF50" s="21">
        <f>'LDV Shares'!AG29/SUM('LDV Shares'!AG$28:AG$29)</f>
        <v>0.61663362642173136</v>
      </c>
      <c r="AG50" s="21"/>
      <c r="AH50" s="21"/>
      <c r="AI50" s="21"/>
    </row>
    <row r="53" spans="1:35" x14ac:dyDescent="0.25">
      <c r="A53" s="27" t="s">
        <v>714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2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5">
      <c r="A55" t="s">
        <v>708</v>
      </c>
      <c r="B55" s="25">
        <f>SUMPRODUCT(B4:B7,B43:B46)</f>
        <v>76.514051404065299</v>
      </c>
      <c r="C55" s="25">
        <f t="shared" ref="C55:AF55" si="4">SUMPRODUCT(C4:C7,C43:C46)</f>
        <v>74.824665662957273</v>
      </c>
      <c r="D55" s="25">
        <f t="shared" si="4"/>
        <v>73.372204505983603</v>
      </c>
      <c r="E55" s="25">
        <f t="shared" si="4"/>
        <v>72.086967190562873</v>
      </c>
      <c r="F55" s="25">
        <f t="shared" si="4"/>
        <v>70.644884189274805</v>
      </c>
      <c r="G55" s="25">
        <f t="shared" si="4"/>
        <v>69.195839418178039</v>
      </c>
      <c r="H55" s="25">
        <f t="shared" si="4"/>
        <v>67.865175250062933</v>
      </c>
      <c r="I55" s="25">
        <f t="shared" si="4"/>
        <v>66.693682305123914</v>
      </c>
      <c r="J55" s="25">
        <f t="shared" si="4"/>
        <v>65.569582950763845</v>
      </c>
      <c r="K55" s="25">
        <f t="shared" si="4"/>
        <v>64.499791927582237</v>
      </c>
      <c r="L55" s="25">
        <f t="shared" si="4"/>
        <v>63.487317223222931</v>
      </c>
      <c r="M55" s="25">
        <f t="shared" si="4"/>
        <v>62.504296915753613</v>
      </c>
      <c r="N55" s="25">
        <f t="shared" si="4"/>
        <v>61.581762588213259</v>
      </c>
      <c r="O55" s="25">
        <f t="shared" si="4"/>
        <v>60.698165879290443</v>
      </c>
      <c r="P55" s="25">
        <f t="shared" si="4"/>
        <v>59.838051065253943</v>
      </c>
      <c r="Q55" s="25">
        <f t="shared" si="4"/>
        <v>59.00372301445497</v>
      </c>
      <c r="R55" s="25">
        <f t="shared" si="4"/>
        <v>58.217585079804657</v>
      </c>
      <c r="S55" s="25">
        <f t="shared" si="4"/>
        <v>57.466985112482497</v>
      </c>
      <c r="T55" s="25">
        <f t="shared" si="4"/>
        <v>56.749831214413902</v>
      </c>
      <c r="U55" s="25">
        <f t="shared" si="4"/>
        <v>56.064700849945552</v>
      </c>
      <c r="V55" s="25">
        <f t="shared" si="4"/>
        <v>55.415851363425105</v>
      </c>
      <c r="W55" s="25">
        <f t="shared" si="4"/>
        <v>54.797238480100823</v>
      </c>
      <c r="X55" s="25">
        <f t="shared" si="4"/>
        <v>54.206254994899943</v>
      </c>
      <c r="Y55" s="25">
        <f t="shared" si="4"/>
        <v>53.645648172245892</v>
      </c>
      <c r="Z55" s="25">
        <f t="shared" si="4"/>
        <v>53.110253663167512</v>
      </c>
      <c r="AA55" s="25">
        <f t="shared" si="4"/>
        <v>52.600942747871265</v>
      </c>
      <c r="AB55" s="25">
        <f t="shared" si="4"/>
        <v>52.111030407678356</v>
      </c>
      <c r="AC55" s="25">
        <f t="shared" si="4"/>
        <v>51.647835637288495</v>
      </c>
      <c r="AD55" s="25">
        <f t="shared" si="4"/>
        <v>51.205072023418531</v>
      </c>
      <c r="AE55" s="25">
        <f t="shared" si="4"/>
        <v>50.786278524246541</v>
      </c>
      <c r="AF55" s="25">
        <f t="shared" si="4"/>
        <v>50.364448169655233</v>
      </c>
      <c r="AG55" s="25"/>
      <c r="AH55" s="25"/>
      <c r="AI55" s="25"/>
    </row>
    <row r="56" spans="1:35" x14ac:dyDescent="0.25">
      <c r="A56" t="s">
        <v>710</v>
      </c>
      <c r="B56" s="25">
        <f>SUMPRODUCT(B17:B18,B49:B50)</f>
        <v>89.469312604885033</v>
      </c>
      <c r="C56" s="25">
        <f t="shared" ref="C56:AF56" si="5">SUMPRODUCT(C17:C18,C49:C50)</f>
        <v>88.484906461083966</v>
      </c>
      <c r="D56" s="25">
        <f t="shared" si="5"/>
        <v>87.229158565573087</v>
      </c>
      <c r="E56" s="25">
        <f t="shared" si="5"/>
        <v>86.196800819551072</v>
      </c>
      <c r="F56" s="25">
        <f t="shared" si="5"/>
        <v>84.880461662070076</v>
      </c>
      <c r="G56" s="25">
        <f t="shared" si="5"/>
        <v>83.521964121785203</v>
      </c>
      <c r="H56" s="25">
        <f t="shared" si="5"/>
        <v>82.300546832640293</v>
      </c>
      <c r="I56" s="25">
        <f t="shared" si="5"/>
        <v>81.097447156585446</v>
      </c>
      <c r="J56" s="25">
        <f t="shared" si="5"/>
        <v>80.083676969022676</v>
      </c>
      <c r="K56" s="25">
        <f t="shared" si="5"/>
        <v>78.79687309929065</v>
      </c>
      <c r="L56" s="25">
        <f t="shared" si="5"/>
        <v>77.578259791143878</v>
      </c>
      <c r="M56" s="25">
        <f t="shared" si="5"/>
        <v>76.392442726444557</v>
      </c>
      <c r="N56" s="25">
        <f t="shared" si="5"/>
        <v>75.287919489359012</v>
      </c>
      <c r="O56" s="25">
        <f t="shared" si="5"/>
        <v>74.227329464098716</v>
      </c>
      <c r="P56" s="25">
        <f t="shared" si="5"/>
        <v>73.158511265996424</v>
      </c>
      <c r="Q56" s="25">
        <f t="shared" si="5"/>
        <v>72.110692130921265</v>
      </c>
      <c r="R56" s="25">
        <f t="shared" si="5"/>
        <v>71.126065765467104</v>
      </c>
      <c r="S56" s="25">
        <f t="shared" si="5"/>
        <v>70.185339392714198</v>
      </c>
      <c r="T56" s="25">
        <f t="shared" si="5"/>
        <v>69.287262440616416</v>
      </c>
      <c r="U56" s="25">
        <f t="shared" si="5"/>
        <v>68.427039812238007</v>
      </c>
      <c r="V56" s="25">
        <f t="shared" si="5"/>
        <v>67.611997671247039</v>
      </c>
      <c r="W56" s="25">
        <f t="shared" si="5"/>
        <v>66.834218987889869</v>
      </c>
      <c r="X56" s="25">
        <f t="shared" si="5"/>
        <v>66.090357812765077</v>
      </c>
      <c r="Y56" s="25">
        <f t="shared" si="5"/>
        <v>65.38278774521855</v>
      </c>
      <c r="Z56" s="25">
        <f t="shared" si="5"/>
        <v>64.706454627591711</v>
      </c>
      <c r="AA56" s="25">
        <f t="shared" si="5"/>
        <v>64.061273110171925</v>
      </c>
      <c r="AB56" s="25">
        <f t="shared" si="5"/>
        <v>63.441116717046803</v>
      </c>
      <c r="AC56" s="25">
        <f t="shared" si="5"/>
        <v>62.852867690752454</v>
      </c>
      <c r="AD56" s="25">
        <f t="shared" si="5"/>
        <v>62.28868630812994</v>
      </c>
      <c r="AE56" s="25">
        <f t="shared" si="5"/>
        <v>61.754620628695179</v>
      </c>
      <c r="AF56" s="25">
        <f t="shared" si="5"/>
        <v>61.235256447136528</v>
      </c>
      <c r="AG56" s="25"/>
      <c r="AH56" s="25"/>
      <c r="AI56" s="25"/>
    </row>
    <row r="59" spans="1:35" x14ac:dyDescent="0.25">
      <c r="A59" t="s">
        <v>715</v>
      </c>
    </row>
    <row r="60" spans="1:35" x14ac:dyDescent="0.25">
      <c r="A60" t="s">
        <v>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8" bestFit="1" customWidth="1"/>
  </cols>
  <sheetData>
    <row r="1" spans="1:3" x14ac:dyDescent="0.25">
      <c r="A1" t="s">
        <v>40</v>
      </c>
      <c r="B1" t="s">
        <v>41</v>
      </c>
      <c r="C1" s="8">
        <v>119000</v>
      </c>
    </row>
    <row r="2" spans="1:3" x14ac:dyDescent="0.25">
      <c r="A2" t="s">
        <v>42</v>
      </c>
      <c r="B2" t="s">
        <v>43</v>
      </c>
      <c r="C2" s="8">
        <v>119800</v>
      </c>
    </row>
    <row r="3" spans="1:3" x14ac:dyDescent="0.25">
      <c r="A3" t="s">
        <v>44</v>
      </c>
      <c r="B3" t="s">
        <v>45</v>
      </c>
      <c r="C3" s="8">
        <v>119000</v>
      </c>
    </row>
    <row r="4" spans="1:3" x14ac:dyDescent="0.25">
      <c r="A4" t="s">
        <v>46</v>
      </c>
      <c r="B4" t="s">
        <v>47</v>
      </c>
      <c r="C4" s="8">
        <v>119800</v>
      </c>
    </row>
    <row r="5" spans="1:3" x14ac:dyDescent="0.25">
      <c r="A5" t="s">
        <v>48</v>
      </c>
      <c r="B5" t="s">
        <v>41</v>
      </c>
      <c r="C5" s="8">
        <v>122900</v>
      </c>
    </row>
    <row r="6" spans="1:3" x14ac:dyDescent="0.25">
      <c r="A6" t="s">
        <v>49</v>
      </c>
      <c r="B6" t="s">
        <v>43</v>
      </c>
      <c r="C6" s="8">
        <v>154900</v>
      </c>
    </row>
    <row r="7" spans="1:3" x14ac:dyDescent="0.25">
      <c r="A7" t="s">
        <v>50</v>
      </c>
      <c r="B7" t="s">
        <v>51</v>
      </c>
      <c r="C7" s="8">
        <v>129330</v>
      </c>
    </row>
    <row r="8" spans="1:3" x14ac:dyDescent="0.25">
      <c r="A8" t="s">
        <v>52</v>
      </c>
      <c r="B8" t="s">
        <v>51</v>
      </c>
      <c r="C8" s="8">
        <v>123000</v>
      </c>
    </row>
    <row r="9" spans="1:3" x14ac:dyDescent="0.25">
      <c r="A9" t="s">
        <v>53</v>
      </c>
      <c r="B9" t="s">
        <v>43</v>
      </c>
      <c r="C9" s="8">
        <v>135900</v>
      </c>
    </row>
    <row r="10" spans="1:3" x14ac:dyDescent="0.25">
      <c r="A10" t="s">
        <v>54</v>
      </c>
      <c r="B10" t="s">
        <v>55</v>
      </c>
      <c r="C10" s="8">
        <v>131175</v>
      </c>
    </row>
    <row r="11" spans="1:3" x14ac:dyDescent="0.25">
      <c r="A11" t="s">
        <v>56</v>
      </c>
      <c r="B11" t="s">
        <v>57</v>
      </c>
      <c r="C11" s="8">
        <v>128200</v>
      </c>
    </row>
    <row r="12" spans="1:3" x14ac:dyDescent="0.25">
      <c r="A12" t="s">
        <v>58</v>
      </c>
      <c r="B12" t="s">
        <v>59</v>
      </c>
      <c r="C12" s="8">
        <v>129190</v>
      </c>
    </row>
    <row r="13" spans="1:3" x14ac:dyDescent="0.25">
      <c r="A13" t="s">
        <v>60</v>
      </c>
      <c r="B13" t="s">
        <v>61</v>
      </c>
      <c r="C13" s="8">
        <v>127516</v>
      </c>
    </row>
    <row r="14" spans="1:3" x14ac:dyDescent="0.25">
      <c r="A14" t="s">
        <v>62</v>
      </c>
      <c r="B14" t="s">
        <v>59</v>
      </c>
      <c r="C14" s="8">
        <v>130257</v>
      </c>
    </row>
    <row r="15" spans="1:3" x14ac:dyDescent="0.25">
      <c r="A15" t="s">
        <v>63</v>
      </c>
      <c r="B15" t="s">
        <v>59</v>
      </c>
      <c r="C15" s="8">
        <v>127450</v>
      </c>
    </row>
    <row r="16" spans="1:3" x14ac:dyDescent="0.25">
      <c r="A16" t="s">
        <v>64</v>
      </c>
      <c r="B16" t="s">
        <v>65</v>
      </c>
      <c r="C16" s="8">
        <v>132250</v>
      </c>
    </row>
    <row r="17" spans="1:3" x14ac:dyDescent="0.25">
      <c r="A17" t="s">
        <v>66</v>
      </c>
      <c r="B17" t="s">
        <v>59</v>
      </c>
      <c r="C17" s="8">
        <v>128530</v>
      </c>
    </row>
    <row r="18" spans="1:3" x14ac:dyDescent="0.25">
      <c r="A18" t="s">
        <v>67</v>
      </c>
      <c r="B18" t="s">
        <v>57</v>
      </c>
      <c r="C18" s="8">
        <v>132698</v>
      </c>
    </row>
    <row r="19" spans="1:3" x14ac:dyDescent="0.25">
      <c r="A19" t="s">
        <v>68</v>
      </c>
      <c r="B19" t="s">
        <v>69</v>
      </c>
      <c r="C19" s="8">
        <v>139900</v>
      </c>
    </row>
    <row r="20" spans="1:3" x14ac:dyDescent="0.25">
      <c r="A20" t="s">
        <v>70</v>
      </c>
      <c r="B20" t="s">
        <v>61</v>
      </c>
      <c r="C20" s="8">
        <v>135523</v>
      </c>
    </row>
    <row r="21" spans="1:3" x14ac:dyDescent="0.25">
      <c r="A21" t="s">
        <v>71</v>
      </c>
      <c r="B21" t="s">
        <v>57</v>
      </c>
      <c r="C21" s="8">
        <v>128200</v>
      </c>
    </row>
    <row r="22" spans="1:3" x14ac:dyDescent="0.25">
      <c r="A22" t="s">
        <v>72</v>
      </c>
      <c r="B22" t="s">
        <v>59</v>
      </c>
      <c r="C22" s="8">
        <v>187500</v>
      </c>
    </row>
    <row r="23" spans="1:3" x14ac:dyDescent="0.25">
      <c r="A23" t="s">
        <v>73</v>
      </c>
      <c r="B23" t="s">
        <v>59</v>
      </c>
      <c r="C23" s="8">
        <v>133744</v>
      </c>
    </row>
    <row r="24" spans="1:3" x14ac:dyDescent="0.25">
      <c r="A24" t="s">
        <v>74</v>
      </c>
      <c r="B24" t="s">
        <v>59</v>
      </c>
      <c r="C24" s="8">
        <v>129462</v>
      </c>
    </row>
    <row r="25" spans="1:3" x14ac:dyDescent="0.25">
      <c r="A25" t="s">
        <v>75</v>
      </c>
      <c r="B25" t="s">
        <v>59</v>
      </c>
      <c r="C25" s="8">
        <v>129462</v>
      </c>
    </row>
    <row r="26" spans="1:3" x14ac:dyDescent="0.25">
      <c r="A26" t="s">
        <v>76</v>
      </c>
      <c r="B26" t="s">
        <v>59</v>
      </c>
      <c r="C26" s="8">
        <v>129190</v>
      </c>
    </row>
    <row r="27" spans="1:3" x14ac:dyDescent="0.25">
      <c r="A27" t="s">
        <v>77</v>
      </c>
      <c r="B27" t="s">
        <v>78</v>
      </c>
      <c r="C27" s="8">
        <v>128149</v>
      </c>
    </row>
    <row r="28" spans="1:3" x14ac:dyDescent="0.25">
      <c r="A28" t="s">
        <v>79</v>
      </c>
      <c r="B28" t="s">
        <v>59</v>
      </c>
      <c r="C28" s="8">
        <v>131215</v>
      </c>
    </row>
    <row r="29" spans="1:3" x14ac:dyDescent="0.25">
      <c r="A29" t="s">
        <v>80</v>
      </c>
      <c r="B29" t="s">
        <v>57</v>
      </c>
      <c r="C29" s="8">
        <v>137085</v>
      </c>
    </row>
    <row r="30" spans="1:3" x14ac:dyDescent="0.25">
      <c r="A30" t="s">
        <v>81</v>
      </c>
      <c r="B30" t="s">
        <v>65</v>
      </c>
      <c r="C30" s="8">
        <v>138800</v>
      </c>
    </row>
    <row r="31" spans="1:3" x14ac:dyDescent="0.25">
      <c r="A31" t="s">
        <v>82</v>
      </c>
      <c r="B31" t="s">
        <v>83</v>
      </c>
      <c r="C31" s="8">
        <v>124167</v>
      </c>
    </row>
    <row r="32" spans="1:3" x14ac:dyDescent="0.25">
      <c r="A32" t="s">
        <v>84</v>
      </c>
      <c r="B32" t="s">
        <v>69</v>
      </c>
      <c r="C32" s="8">
        <v>124500</v>
      </c>
    </row>
    <row r="33" spans="1:3" x14ac:dyDescent="0.25">
      <c r="A33" t="s">
        <v>85</v>
      </c>
      <c r="B33" t="s">
        <v>86</v>
      </c>
      <c r="C33" s="8">
        <v>173500</v>
      </c>
    </row>
    <row r="34" spans="1:3" x14ac:dyDescent="0.25">
      <c r="A34" t="s">
        <v>87</v>
      </c>
      <c r="B34" t="s">
        <v>61</v>
      </c>
      <c r="C34" s="8">
        <v>135523</v>
      </c>
    </row>
    <row r="35" spans="1:3" x14ac:dyDescent="0.25">
      <c r="A35" t="s">
        <v>88</v>
      </c>
      <c r="B35" t="s">
        <v>89</v>
      </c>
      <c r="C35" s="8">
        <v>124791</v>
      </c>
    </row>
    <row r="36" spans="1:3" x14ac:dyDescent="0.25">
      <c r="A36" t="s">
        <v>90</v>
      </c>
      <c r="B36" t="s">
        <v>91</v>
      </c>
      <c r="C36" s="8">
        <v>129330</v>
      </c>
    </row>
    <row r="37" spans="1:3" x14ac:dyDescent="0.25">
      <c r="A37" t="s">
        <v>92</v>
      </c>
      <c r="B37" t="s">
        <v>51</v>
      </c>
      <c r="C37" s="8">
        <v>129330</v>
      </c>
    </row>
    <row r="38" spans="1:3" x14ac:dyDescent="0.25">
      <c r="A38" t="s">
        <v>93</v>
      </c>
      <c r="B38" t="s">
        <v>55</v>
      </c>
      <c r="C38" s="8">
        <v>126994</v>
      </c>
    </row>
    <row r="39" spans="1:3" x14ac:dyDescent="0.25">
      <c r="A39" t="s">
        <v>94</v>
      </c>
      <c r="B39" t="s">
        <v>59</v>
      </c>
      <c r="C39" s="8">
        <v>125046</v>
      </c>
    </row>
    <row r="40" spans="1:3" x14ac:dyDescent="0.25">
      <c r="A40" t="s">
        <v>95</v>
      </c>
      <c r="B40" t="s">
        <v>61</v>
      </c>
      <c r="C40" s="8">
        <v>136900</v>
      </c>
    </row>
    <row r="41" spans="1:3" x14ac:dyDescent="0.25">
      <c r="A41" t="s">
        <v>96</v>
      </c>
      <c r="B41" t="s">
        <v>55</v>
      </c>
      <c r="C41" s="8">
        <v>130436</v>
      </c>
    </row>
    <row r="42" spans="1:3" x14ac:dyDescent="0.25">
      <c r="A42" t="s">
        <v>97</v>
      </c>
      <c r="B42" t="s">
        <v>91</v>
      </c>
      <c r="C42" s="8">
        <v>129330</v>
      </c>
    </row>
    <row r="43" spans="1:3" x14ac:dyDescent="0.25">
      <c r="A43" t="s">
        <v>98</v>
      </c>
      <c r="B43" t="s">
        <v>51</v>
      </c>
      <c r="C43" s="8">
        <v>129330</v>
      </c>
    </row>
    <row r="44" spans="1:3" x14ac:dyDescent="0.25">
      <c r="A44" t="s">
        <v>99</v>
      </c>
      <c r="B44" t="s">
        <v>51</v>
      </c>
      <c r="C44" s="8">
        <v>123000</v>
      </c>
    </row>
    <row r="45" spans="1:3" x14ac:dyDescent="0.25">
      <c r="A45" t="s">
        <v>100</v>
      </c>
      <c r="B45" t="s">
        <v>91</v>
      </c>
      <c r="C45" s="8">
        <v>134672</v>
      </c>
    </row>
    <row r="46" spans="1:3" x14ac:dyDescent="0.25">
      <c r="A46" t="s">
        <v>101</v>
      </c>
      <c r="B46" t="s">
        <v>102</v>
      </c>
      <c r="C46" s="8">
        <v>144900</v>
      </c>
    </row>
    <row r="47" spans="1:3" x14ac:dyDescent="0.25">
      <c r="A47" t="s">
        <v>103</v>
      </c>
      <c r="B47" t="s">
        <v>51</v>
      </c>
      <c r="C47" s="8">
        <v>123000</v>
      </c>
    </row>
    <row r="48" spans="1:3" x14ac:dyDescent="0.25">
      <c r="A48" t="s">
        <v>104</v>
      </c>
      <c r="B48" t="s">
        <v>57</v>
      </c>
      <c r="C48" s="8">
        <v>137085</v>
      </c>
    </row>
    <row r="49" spans="1:3" x14ac:dyDescent="0.25">
      <c r="A49" t="s">
        <v>105</v>
      </c>
      <c r="B49" t="s">
        <v>55</v>
      </c>
      <c r="C49" s="8">
        <v>128400</v>
      </c>
    </row>
    <row r="50" spans="1:3" x14ac:dyDescent="0.25">
      <c r="A50" t="s">
        <v>106</v>
      </c>
      <c r="B50" t="s">
        <v>65</v>
      </c>
      <c r="C50" s="8">
        <v>144750</v>
      </c>
    </row>
    <row r="51" spans="1:3" x14ac:dyDescent="0.25">
      <c r="A51" t="s">
        <v>107</v>
      </c>
      <c r="B51" t="s">
        <v>91</v>
      </c>
      <c r="C51" s="8">
        <v>129330</v>
      </c>
    </row>
    <row r="52" spans="1:3" x14ac:dyDescent="0.25">
      <c r="A52" t="s">
        <v>108</v>
      </c>
      <c r="B52" t="s">
        <v>61</v>
      </c>
      <c r="C52" s="8">
        <v>127450</v>
      </c>
    </row>
    <row r="53" spans="1:3" x14ac:dyDescent="0.25">
      <c r="A53" t="s">
        <v>109</v>
      </c>
      <c r="B53" t="s">
        <v>110</v>
      </c>
      <c r="C53" s="8">
        <v>132900</v>
      </c>
    </row>
    <row r="54" spans="1:3" x14ac:dyDescent="0.25">
      <c r="A54" t="s">
        <v>111</v>
      </c>
      <c r="B54" t="s">
        <v>51</v>
      </c>
      <c r="C54" s="8">
        <v>134675</v>
      </c>
    </row>
    <row r="55" spans="1:3" x14ac:dyDescent="0.25">
      <c r="A55" t="s">
        <v>112</v>
      </c>
      <c r="B55" t="s">
        <v>51</v>
      </c>
      <c r="C55" s="8">
        <v>134672</v>
      </c>
    </row>
    <row r="56" spans="1:3" x14ac:dyDescent="0.25">
      <c r="A56" t="s">
        <v>113</v>
      </c>
      <c r="B56" t="s">
        <v>51</v>
      </c>
      <c r="C56" s="8">
        <v>129330</v>
      </c>
    </row>
    <row r="57" spans="1:3" x14ac:dyDescent="0.25">
      <c r="A57" t="s">
        <v>114</v>
      </c>
      <c r="B57" t="s">
        <v>55</v>
      </c>
      <c r="C57" s="8">
        <v>112520</v>
      </c>
    </row>
    <row r="58" spans="1:3" x14ac:dyDescent="0.25">
      <c r="A58" t="s">
        <v>115</v>
      </c>
      <c r="B58" t="s">
        <v>65</v>
      </c>
      <c r="C58" s="8">
        <v>129950</v>
      </c>
    </row>
    <row r="59" spans="1:3" x14ac:dyDescent="0.25">
      <c r="A59" t="s">
        <v>116</v>
      </c>
      <c r="B59" t="s">
        <v>55</v>
      </c>
      <c r="C59" s="8">
        <v>128400</v>
      </c>
    </row>
    <row r="60" spans="1:3" x14ac:dyDescent="0.25">
      <c r="A60" t="s">
        <v>117</v>
      </c>
      <c r="B60" t="s">
        <v>118</v>
      </c>
      <c r="C60" s="8">
        <v>126576</v>
      </c>
    </row>
    <row r="61" spans="1:3" x14ac:dyDescent="0.25">
      <c r="A61" t="s">
        <v>119</v>
      </c>
      <c r="B61" t="s">
        <v>57</v>
      </c>
      <c r="C61" s="8">
        <v>128200</v>
      </c>
    </row>
    <row r="62" spans="1:3" x14ac:dyDescent="0.25">
      <c r="A62" t="s">
        <v>120</v>
      </c>
      <c r="B62" t="s">
        <v>55</v>
      </c>
      <c r="C62" s="8">
        <v>132700</v>
      </c>
    </row>
    <row r="63" spans="1:3" x14ac:dyDescent="0.25">
      <c r="A63" t="s">
        <v>121</v>
      </c>
      <c r="B63" t="s">
        <v>65</v>
      </c>
      <c r="C63" s="8">
        <v>121850</v>
      </c>
    </row>
    <row r="64" spans="1:3" x14ac:dyDescent="0.25">
      <c r="A64" t="s">
        <v>122</v>
      </c>
      <c r="B64" t="s">
        <v>57</v>
      </c>
      <c r="C64" s="8">
        <v>137085</v>
      </c>
    </row>
    <row r="65" spans="1:3" x14ac:dyDescent="0.25">
      <c r="A65" t="s">
        <v>123</v>
      </c>
      <c r="B65" t="s">
        <v>55</v>
      </c>
      <c r="C65" s="8">
        <v>126994</v>
      </c>
    </row>
    <row r="66" spans="1:3" x14ac:dyDescent="0.25">
      <c r="A66" t="s">
        <v>124</v>
      </c>
      <c r="B66" t="s">
        <v>83</v>
      </c>
      <c r="C66" s="8">
        <v>118900</v>
      </c>
    </row>
    <row r="67" spans="1:3" x14ac:dyDescent="0.25">
      <c r="A67" t="s">
        <v>125</v>
      </c>
      <c r="B67" t="s">
        <v>55</v>
      </c>
      <c r="C67" s="8">
        <v>130436</v>
      </c>
    </row>
    <row r="68" spans="1:3" x14ac:dyDescent="0.25">
      <c r="A68" t="s">
        <v>126</v>
      </c>
      <c r="B68" t="s">
        <v>55</v>
      </c>
      <c r="C68" s="8">
        <v>126994</v>
      </c>
    </row>
    <row r="69" spans="1:3" x14ac:dyDescent="0.25">
      <c r="A69" t="s">
        <v>127</v>
      </c>
      <c r="B69" t="s">
        <v>55</v>
      </c>
      <c r="C69" s="8">
        <v>120874</v>
      </c>
    </row>
    <row r="70" spans="1:3" x14ac:dyDescent="0.25">
      <c r="A70" t="s">
        <v>128</v>
      </c>
      <c r="B70" t="s">
        <v>55</v>
      </c>
      <c r="C70" s="8">
        <v>126994</v>
      </c>
    </row>
    <row r="71" spans="1:3" x14ac:dyDescent="0.25">
      <c r="A71" t="s">
        <v>129</v>
      </c>
      <c r="B71" t="s">
        <v>130</v>
      </c>
      <c r="C71" s="8">
        <v>135900</v>
      </c>
    </row>
    <row r="72" spans="1:3" x14ac:dyDescent="0.25">
      <c r="A72" t="s">
        <v>131</v>
      </c>
      <c r="B72" t="s">
        <v>57</v>
      </c>
      <c r="C72" s="8">
        <v>140759</v>
      </c>
    </row>
    <row r="73" spans="1:3" x14ac:dyDescent="0.25">
      <c r="A73" t="s">
        <v>132</v>
      </c>
      <c r="B73" t="s">
        <v>133</v>
      </c>
      <c r="C73" s="8">
        <v>105000</v>
      </c>
    </row>
    <row r="74" spans="1:3" x14ac:dyDescent="0.25">
      <c r="A74" t="s">
        <v>134</v>
      </c>
      <c r="B74" t="s">
        <v>59</v>
      </c>
      <c r="C74" s="8">
        <v>128733</v>
      </c>
    </row>
    <row r="75" spans="1:3" x14ac:dyDescent="0.25">
      <c r="A75" t="s">
        <v>135</v>
      </c>
      <c r="B75" t="s">
        <v>59</v>
      </c>
      <c r="C75" s="8">
        <v>129526</v>
      </c>
    </row>
    <row r="76" spans="1:3" x14ac:dyDescent="0.25">
      <c r="A76" t="s">
        <v>136</v>
      </c>
      <c r="B76" t="s">
        <v>59</v>
      </c>
      <c r="C76" s="8">
        <v>120566</v>
      </c>
    </row>
    <row r="77" spans="1:3" x14ac:dyDescent="0.25">
      <c r="A77" t="s">
        <v>137</v>
      </c>
      <c r="B77" t="s">
        <v>138</v>
      </c>
      <c r="C77" s="8">
        <v>137281</v>
      </c>
    </row>
    <row r="78" spans="1:3" x14ac:dyDescent="0.25">
      <c r="A78" t="s">
        <v>139</v>
      </c>
      <c r="B78" t="s">
        <v>59</v>
      </c>
      <c r="C78" s="8">
        <v>129190</v>
      </c>
    </row>
    <row r="79" spans="1:3" x14ac:dyDescent="0.25">
      <c r="A79" t="s">
        <v>140</v>
      </c>
      <c r="B79" t="s">
        <v>65</v>
      </c>
      <c r="C79" s="8">
        <v>133450</v>
      </c>
    </row>
    <row r="80" spans="1:3" x14ac:dyDescent="0.25">
      <c r="A80" t="s">
        <v>141</v>
      </c>
      <c r="B80" t="s">
        <v>57</v>
      </c>
      <c r="C80" s="8">
        <v>132180</v>
      </c>
    </row>
    <row r="81" spans="1:3" x14ac:dyDescent="0.25">
      <c r="A81" t="s">
        <v>142</v>
      </c>
      <c r="B81" t="s">
        <v>59</v>
      </c>
      <c r="C81" s="8">
        <v>126539</v>
      </c>
    </row>
    <row r="82" spans="1:3" x14ac:dyDescent="0.25">
      <c r="A82" t="s">
        <v>143</v>
      </c>
      <c r="B82" t="s">
        <v>61</v>
      </c>
      <c r="C82" s="8">
        <v>123785</v>
      </c>
    </row>
    <row r="83" spans="1:3" x14ac:dyDescent="0.25">
      <c r="A83" t="s">
        <v>144</v>
      </c>
      <c r="B83" t="s">
        <v>55</v>
      </c>
      <c r="C83" s="8">
        <v>136005</v>
      </c>
    </row>
    <row r="84" spans="1:3" x14ac:dyDescent="0.25">
      <c r="A84" t="s">
        <v>145</v>
      </c>
      <c r="B84" t="s">
        <v>59</v>
      </c>
      <c r="C84" s="8">
        <v>128570</v>
      </c>
    </row>
    <row r="85" spans="1:3" x14ac:dyDescent="0.25">
      <c r="A85" t="s">
        <v>146</v>
      </c>
      <c r="B85" t="s">
        <v>55</v>
      </c>
      <c r="C85" s="8">
        <v>133680</v>
      </c>
    </row>
    <row r="86" spans="1:3" x14ac:dyDescent="0.25">
      <c r="A86" t="s">
        <v>147</v>
      </c>
      <c r="B86" t="s">
        <v>118</v>
      </c>
      <c r="C86" s="8">
        <v>126948</v>
      </c>
    </row>
    <row r="87" spans="1:3" x14ac:dyDescent="0.25">
      <c r="A87" t="s">
        <v>148</v>
      </c>
      <c r="B87" t="s">
        <v>110</v>
      </c>
      <c r="C87" s="8">
        <v>128950</v>
      </c>
    </row>
    <row r="88" spans="1:3" x14ac:dyDescent="0.25">
      <c r="A88" t="s">
        <v>149</v>
      </c>
      <c r="B88" t="s">
        <v>59</v>
      </c>
      <c r="C88" s="8">
        <v>129190</v>
      </c>
    </row>
    <row r="89" spans="1:3" x14ac:dyDescent="0.25">
      <c r="A89" t="s">
        <v>150</v>
      </c>
      <c r="B89" t="s">
        <v>59</v>
      </c>
      <c r="C89" s="8">
        <v>129190</v>
      </c>
    </row>
    <row r="90" spans="1:3" x14ac:dyDescent="0.25">
      <c r="A90" t="s">
        <v>151</v>
      </c>
      <c r="B90" t="s">
        <v>59</v>
      </c>
      <c r="C90" s="8">
        <v>129190</v>
      </c>
    </row>
    <row r="91" spans="1:3" x14ac:dyDescent="0.25">
      <c r="A91" t="s">
        <v>152</v>
      </c>
      <c r="B91" t="s">
        <v>55</v>
      </c>
      <c r="C91" s="8">
        <v>124693</v>
      </c>
    </row>
    <row r="92" spans="1:3" x14ac:dyDescent="0.25">
      <c r="A92" t="s">
        <v>153</v>
      </c>
      <c r="B92" t="s">
        <v>59</v>
      </c>
      <c r="C92" s="8">
        <v>123648</v>
      </c>
    </row>
    <row r="93" spans="1:3" x14ac:dyDescent="0.25">
      <c r="A93" t="s">
        <v>154</v>
      </c>
      <c r="B93" t="s">
        <v>59</v>
      </c>
      <c r="C93" s="8">
        <v>123648</v>
      </c>
    </row>
    <row r="94" spans="1:3" x14ac:dyDescent="0.25">
      <c r="A94" t="s">
        <v>155</v>
      </c>
      <c r="B94" t="s">
        <v>59</v>
      </c>
      <c r="C94" s="8">
        <v>126539</v>
      </c>
    </row>
    <row r="95" spans="1:3" x14ac:dyDescent="0.25">
      <c r="A95" t="s">
        <v>156</v>
      </c>
      <c r="B95" t="s">
        <v>157</v>
      </c>
      <c r="C95" s="8">
        <v>111900</v>
      </c>
    </row>
    <row r="96" spans="1:3" x14ac:dyDescent="0.25">
      <c r="A96" t="s">
        <v>158</v>
      </c>
      <c r="B96" t="s">
        <v>59</v>
      </c>
      <c r="C96" s="8">
        <v>123648</v>
      </c>
    </row>
    <row r="97" spans="1:3" x14ac:dyDescent="0.25">
      <c r="A97" t="s">
        <v>159</v>
      </c>
      <c r="B97" t="s">
        <v>59</v>
      </c>
      <c r="C97" s="8">
        <v>126539</v>
      </c>
    </row>
    <row r="98" spans="1:3" x14ac:dyDescent="0.25">
      <c r="A98" t="s">
        <v>160</v>
      </c>
      <c r="B98" t="s">
        <v>59</v>
      </c>
      <c r="C98" s="8">
        <v>123648</v>
      </c>
    </row>
    <row r="99" spans="1:3" x14ac:dyDescent="0.25">
      <c r="A99" t="s">
        <v>161</v>
      </c>
      <c r="B99" t="s">
        <v>110</v>
      </c>
      <c r="C99" s="8">
        <v>142008</v>
      </c>
    </row>
    <row r="100" spans="1:3" x14ac:dyDescent="0.25">
      <c r="A100" t="s">
        <v>162</v>
      </c>
      <c r="B100" t="s">
        <v>59</v>
      </c>
      <c r="C100" s="8">
        <v>129190</v>
      </c>
    </row>
    <row r="101" spans="1:3" x14ac:dyDescent="0.25">
      <c r="A101" t="s">
        <v>163</v>
      </c>
      <c r="B101" t="s">
        <v>59</v>
      </c>
      <c r="C101" s="8">
        <v>129190</v>
      </c>
    </row>
    <row r="102" spans="1:3" x14ac:dyDescent="0.25">
      <c r="A102" t="s">
        <v>164</v>
      </c>
      <c r="B102" t="s">
        <v>59</v>
      </c>
      <c r="C102" s="8">
        <v>123648</v>
      </c>
    </row>
    <row r="103" spans="1:3" x14ac:dyDescent="0.25">
      <c r="A103" t="s">
        <v>165</v>
      </c>
      <c r="B103" t="s">
        <v>59</v>
      </c>
      <c r="C103" s="8">
        <v>123648</v>
      </c>
    </row>
    <row r="104" spans="1:3" x14ac:dyDescent="0.25">
      <c r="A104" t="s">
        <v>166</v>
      </c>
      <c r="B104" t="s">
        <v>59</v>
      </c>
      <c r="C104" s="8">
        <v>131215</v>
      </c>
    </row>
    <row r="105" spans="1:3" x14ac:dyDescent="0.25">
      <c r="A105" t="s">
        <v>167</v>
      </c>
      <c r="B105" t="s">
        <v>59</v>
      </c>
      <c r="C105" s="8">
        <v>140060</v>
      </c>
    </row>
    <row r="106" spans="1:3" x14ac:dyDescent="0.25">
      <c r="A106" t="s">
        <v>168</v>
      </c>
      <c r="B106" t="s">
        <v>59</v>
      </c>
      <c r="C106" s="8">
        <v>123648</v>
      </c>
    </row>
    <row r="107" spans="1:3" x14ac:dyDescent="0.25">
      <c r="A107" t="s">
        <v>169</v>
      </c>
      <c r="B107" t="s">
        <v>59</v>
      </c>
      <c r="C107" s="8">
        <v>123648</v>
      </c>
    </row>
    <row r="108" spans="1:3" x14ac:dyDescent="0.25">
      <c r="A108" t="s">
        <v>156</v>
      </c>
      <c r="B108" t="s">
        <v>170</v>
      </c>
      <c r="C108" s="8">
        <v>111900</v>
      </c>
    </row>
    <row r="109" spans="1:3" x14ac:dyDescent="0.25">
      <c r="A109" t="s">
        <v>171</v>
      </c>
      <c r="B109" t="s">
        <v>59</v>
      </c>
      <c r="C109" s="8">
        <v>123648</v>
      </c>
    </row>
    <row r="110" spans="1:3" x14ac:dyDescent="0.25">
      <c r="A110" t="s">
        <v>172</v>
      </c>
      <c r="B110" t="s">
        <v>118</v>
      </c>
      <c r="C110" s="8">
        <v>139932</v>
      </c>
    </row>
    <row r="111" spans="1:3" x14ac:dyDescent="0.25">
      <c r="A111" t="s">
        <v>173</v>
      </c>
      <c r="B111" t="s">
        <v>65</v>
      </c>
      <c r="C111" s="8">
        <v>128500</v>
      </c>
    </row>
    <row r="112" spans="1:3" x14ac:dyDescent="0.25">
      <c r="A112" t="s">
        <v>174</v>
      </c>
      <c r="B112" t="s">
        <v>55</v>
      </c>
      <c r="C112" s="8">
        <v>133680</v>
      </c>
    </row>
    <row r="113" spans="1:3" x14ac:dyDescent="0.25">
      <c r="A113" t="s">
        <v>175</v>
      </c>
      <c r="B113" t="s">
        <v>51</v>
      </c>
      <c r="C113" s="8">
        <v>133744</v>
      </c>
    </row>
    <row r="114" spans="1:3" x14ac:dyDescent="0.25">
      <c r="A114" t="s">
        <v>176</v>
      </c>
      <c r="B114" t="s">
        <v>59</v>
      </c>
      <c r="C114" s="8">
        <v>132444</v>
      </c>
    </row>
    <row r="115" spans="1:3" x14ac:dyDescent="0.25">
      <c r="A115" t="s">
        <v>177</v>
      </c>
      <c r="B115" t="s">
        <v>118</v>
      </c>
      <c r="C115" s="8">
        <v>143314</v>
      </c>
    </row>
    <row r="116" spans="1:3" x14ac:dyDescent="0.25">
      <c r="A116" t="s">
        <v>178</v>
      </c>
      <c r="B116" t="s">
        <v>57</v>
      </c>
      <c r="C116" s="8">
        <v>132180</v>
      </c>
    </row>
    <row r="117" spans="1:3" x14ac:dyDescent="0.25">
      <c r="A117" t="s">
        <v>179</v>
      </c>
      <c r="B117" t="s">
        <v>102</v>
      </c>
      <c r="C117" s="8">
        <v>144500</v>
      </c>
    </row>
    <row r="118" spans="1:3" x14ac:dyDescent="0.25">
      <c r="A118" t="s">
        <v>180</v>
      </c>
      <c r="B118" t="s">
        <v>59</v>
      </c>
      <c r="C118" s="8">
        <v>129190</v>
      </c>
    </row>
    <row r="119" spans="1:3" x14ac:dyDescent="0.25">
      <c r="A119" t="s">
        <v>181</v>
      </c>
      <c r="B119" t="s">
        <v>102</v>
      </c>
      <c r="C119" s="8">
        <v>144214</v>
      </c>
    </row>
    <row r="120" spans="1:3" x14ac:dyDescent="0.25">
      <c r="A120" t="s">
        <v>182</v>
      </c>
      <c r="B120" t="s">
        <v>59</v>
      </c>
      <c r="C120" s="8">
        <v>143500</v>
      </c>
    </row>
    <row r="121" spans="1:3" x14ac:dyDescent="0.25">
      <c r="A121" t="s">
        <v>183</v>
      </c>
      <c r="B121" t="s">
        <v>59</v>
      </c>
      <c r="C121" s="8">
        <v>133745</v>
      </c>
    </row>
    <row r="122" spans="1:3" x14ac:dyDescent="0.25">
      <c r="A122" t="s">
        <v>184</v>
      </c>
      <c r="B122" t="s">
        <v>59</v>
      </c>
      <c r="C122" s="8">
        <v>133744</v>
      </c>
    </row>
    <row r="123" spans="1:3" x14ac:dyDescent="0.25">
      <c r="A123" t="s">
        <v>185</v>
      </c>
      <c r="B123" t="s">
        <v>59</v>
      </c>
      <c r="C123" s="8">
        <v>133744</v>
      </c>
    </row>
    <row r="124" spans="1:3" x14ac:dyDescent="0.25">
      <c r="A124" t="s">
        <v>186</v>
      </c>
      <c r="B124" t="s">
        <v>59</v>
      </c>
      <c r="C124" s="8">
        <v>133744</v>
      </c>
    </row>
    <row r="125" spans="1:3" x14ac:dyDescent="0.25">
      <c r="A125" t="s">
        <v>187</v>
      </c>
      <c r="B125" t="s">
        <v>188</v>
      </c>
      <c r="C125" s="8">
        <v>152980</v>
      </c>
    </row>
    <row r="126" spans="1:3" x14ac:dyDescent="0.25">
      <c r="A126" t="s">
        <v>189</v>
      </c>
      <c r="B126" t="s">
        <v>59</v>
      </c>
      <c r="C126" s="8">
        <v>128570</v>
      </c>
    </row>
    <row r="127" spans="1:3" x14ac:dyDescent="0.25">
      <c r="A127" t="s">
        <v>190</v>
      </c>
      <c r="B127" t="s">
        <v>59</v>
      </c>
      <c r="C127" s="8">
        <v>123648</v>
      </c>
    </row>
    <row r="128" spans="1:3" x14ac:dyDescent="0.25">
      <c r="A128" t="s">
        <v>191</v>
      </c>
      <c r="B128" t="s">
        <v>59</v>
      </c>
      <c r="C128" s="8">
        <v>130257</v>
      </c>
    </row>
    <row r="129" spans="1:3" x14ac:dyDescent="0.25">
      <c r="A129" t="s">
        <v>192</v>
      </c>
      <c r="B129" t="s">
        <v>193</v>
      </c>
      <c r="C129" s="8">
        <v>130086</v>
      </c>
    </row>
    <row r="130" spans="1:3" x14ac:dyDescent="0.25">
      <c r="A130" t="s">
        <v>194</v>
      </c>
      <c r="B130" t="s">
        <v>59</v>
      </c>
      <c r="C130" s="8">
        <v>128295</v>
      </c>
    </row>
    <row r="131" spans="1:3" x14ac:dyDescent="0.25">
      <c r="A131" t="s">
        <v>195</v>
      </c>
      <c r="B131" t="s">
        <v>59</v>
      </c>
      <c r="C131" s="8">
        <v>128397</v>
      </c>
    </row>
    <row r="132" spans="1:3" x14ac:dyDescent="0.25">
      <c r="A132" t="s">
        <v>196</v>
      </c>
      <c r="B132" t="s">
        <v>138</v>
      </c>
      <c r="C132" s="8">
        <v>130746</v>
      </c>
    </row>
    <row r="133" spans="1:3" x14ac:dyDescent="0.25">
      <c r="A133" t="s">
        <v>197</v>
      </c>
      <c r="B133" t="s">
        <v>65</v>
      </c>
      <c r="C133" s="8">
        <v>132250</v>
      </c>
    </row>
    <row r="134" spans="1:3" x14ac:dyDescent="0.25">
      <c r="A134" t="s">
        <v>198</v>
      </c>
      <c r="B134" t="s">
        <v>59</v>
      </c>
      <c r="C134" s="8">
        <v>128030</v>
      </c>
    </row>
    <row r="135" spans="1:3" x14ac:dyDescent="0.25">
      <c r="A135" t="s">
        <v>199</v>
      </c>
      <c r="B135" t="s">
        <v>55</v>
      </c>
      <c r="C135" s="8">
        <v>133680</v>
      </c>
    </row>
    <row r="136" spans="1:3" x14ac:dyDescent="0.25">
      <c r="A136" t="s">
        <v>200</v>
      </c>
      <c r="B136" t="s">
        <v>201</v>
      </c>
      <c r="C136" s="8">
        <v>134920</v>
      </c>
    </row>
    <row r="137" spans="1:3" x14ac:dyDescent="0.25">
      <c r="A137" t="s">
        <v>202</v>
      </c>
      <c r="B137" t="s">
        <v>65</v>
      </c>
      <c r="C137" s="8">
        <v>132250</v>
      </c>
    </row>
    <row r="138" spans="1:3" x14ac:dyDescent="0.25">
      <c r="A138" t="s">
        <v>156</v>
      </c>
      <c r="B138" t="s">
        <v>170</v>
      </c>
      <c r="C138" s="8">
        <v>111900</v>
      </c>
    </row>
    <row r="139" spans="1:3" x14ac:dyDescent="0.25">
      <c r="A139" t="s">
        <v>203</v>
      </c>
      <c r="B139" t="s">
        <v>55</v>
      </c>
      <c r="C139" s="8">
        <v>130436</v>
      </c>
    </row>
    <row r="140" spans="1:3" x14ac:dyDescent="0.25">
      <c r="A140" t="s">
        <v>204</v>
      </c>
      <c r="B140" t="s">
        <v>61</v>
      </c>
      <c r="C140" s="8">
        <v>135523</v>
      </c>
    </row>
    <row r="141" spans="1:3" x14ac:dyDescent="0.25">
      <c r="A141" t="s">
        <v>205</v>
      </c>
      <c r="B141" t="s">
        <v>61</v>
      </c>
      <c r="C141" s="8">
        <v>123785</v>
      </c>
    </row>
    <row r="142" spans="1:3" x14ac:dyDescent="0.25">
      <c r="A142" t="s">
        <v>206</v>
      </c>
      <c r="B142" t="s">
        <v>65</v>
      </c>
      <c r="C142" s="8">
        <v>136500</v>
      </c>
    </row>
    <row r="143" spans="1:3" x14ac:dyDescent="0.25">
      <c r="A143" t="s">
        <v>207</v>
      </c>
      <c r="B143" t="s">
        <v>51</v>
      </c>
      <c r="C143" s="8">
        <v>129330</v>
      </c>
    </row>
    <row r="144" spans="1:3" x14ac:dyDescent="0.25">
      <c r="A144" t="s">
        <v>208</v>
      </c>
      <c r="B144" t="s">
        <v>65</v>
      </c>
      <c r="C144" s="8">
        <v>133744</v>
      </c>
    </row>
    <row r="145" spans="1:3" x14ac:dyDescent="0.25">
      <c r="A145" t="s">
        <v>209</v>
      </c>
      <c r="B145" t="s">
        <v>59</v>
      </c>
      <c r="C145" s="8">
        <v>132180</v>
      </c>
    </row>
    <row r="146" spans="1:3" x14ac:dyDescent="0.25">
      <c r="A146" t="s">
        <v>210</v>
      </c>
      <c r="B146" t="s">
        <v>55</v>
      </c>
      <c r="C146" s="8">
        <v>136005</v>
      </c>
    </row>
    <row r="147" spans="1:3" x14ac:dyDescent="0.25">
      <c r="A147" t="s">
        <v>211</v>
      </c>
      <c r="B147" t="s">
        <v>110</v>
      </c>
      <c r="C147" s="8">
        <v>127078</v>
      </c>
    </row>
    <row r="148" spans="1:3" x14ac:dyDescent="0.25">
      <c r="A148" t="s">
        <v>212</v>
      </c>
      <c r="B148" t="s">
        <v>57</v>
      </c>
      <c r="C148" s="8">
        <v>124693</v>
      </c>
    </row>
    <row r="149" spans="1:3" x14ac:dyDescent="0.25">
      <c r="A149" t="s">
        <v>213</v>
      </c>
      <c r="B149" t="s">
        <v>138</v>
      </c>
      <c r="C149" s="8">
        <v>117149</v>
      </c>
    </row>
    <row r="150" spans="1:3" x14ac:dyDescent="0.25">
      <c r="A150" t="s">
        <v>214</v>
      </c>
      <c r="B150" t="s">
        <v>59</v>
      </c>
      <c r="C150" s="8">
        <v>128676</v>
      </c>
    </row>
    <row r="151" spans="1:3" x14ac:dyDescent="0.25">
      <c r="A151" t="s">
        <v>215</v>
      </c>
      <c r="B151" t="s">
        <v>118</v>
      </c>
      <c r="C151" s="8">
        <v>136219</v>
      </c>
    </row>
    <row r="152" spans="1:3" x14ac:dyDescent="0.25">
      <c r="A152" t="s">
        <v>216</v>
      </c>
      <c r="B152" t="s">
        <v>59</v>
      </c>
      <c r="C152" s="8">
        <v>128676</v>
      </c>
    </row>
    <row r="153" spans="1:3" x14ac:dyDescent="0.25">
      <c r="A153" t="s">
        <v>217</v>
      </c>
      <c r="B153" t="s">
        <v>61</v>
      </c>
      <c r="C153" s="8">
        <v>123785</v>
      </c>
    </row>
    <row r="154" spans="1:3" x14ac:dyDescent="0.25">
      <c r="A154" t="s">
        <v>218</v>
      </c>
      <c r="B154" t="s">
        <v>59</v>
      </c>
      <c r="C154" s="8">
        <v>131215</v>
      </c>
    </row>
    <row r="155" spans="1:3" x14ac:dyDescent="0.25">
      <c r="A155" t="s">
        <v>219</v>
      </c>
      <c r="B155" t="s">
        <v>61</v>
      </c>
      <c r="C155" s="8">
        <v>135523</v>
      </c>
    </row>
    <row r="156" spans="1:3" x14ac:dyDescent="0.25">
      <c r="A156" t="s">
        <v>220</v>
      </c>
      <c r="B156" t="s">
        <v>59</v>
      </c>
      <c r="C156" s="8">
        <v>175000</v>
      </c>
    </row>
    <row r="157" spans="1:3" x14ac:dyDescent="0.25">
      <c r="A157" t="s">
        <v>221</v>
      </c>
      <c r="B157" t="s">
        <v>59</v>
      </c>
      <c r="C157" s="8">
        <v>148677</v>
      </c>
    </row>
    <row r="158" spans="1:3" x14ac:dyDescent="0.25">
      <c r="A158" t="s">
        <v>222</v>
      </c>
      <c r="B158" t="s">
        <v>223</v>
      </c>
      <c r="C158" s="8">
        <v>137900</v>
      </c>
    </row>
    <row r="159" spans="1:3" x14ac:dyDescent="0.25">
      <c r="A159" t="s">
        <v>224</v>
      </c>
      <c r="B159" t="s">
        <v>59</v>
      </c>
      <c r="C159" s="8">
        <v>126539</v>
      </c>
    </row>
    <row r="160" spans="1:3" x14ac:dyDescent="0.25">
      <c r="A160" t="s">
        <v>225</v>
      </c>
      <c r="B160" t="s">
        <v>59</v>
      </c>
      <c r="C160" s="8">
        <v>131683</v>
      </c>
    </row>
    <row r="161" spans="1:3" x14ac:dyDescent="0.25">
      <c r="A161" t="s">
        <v>226</v>
      </c>
      <c r="B161" t="s">
        <v>59</v>
      </c>
      <c r="C161" s="8">
        <v>128030</v>
      </c>
    </row>
    <row r="162" spans="1:3" x14ac:dyDescent="0.25">
      <c r="A162" t="s">
        <v>227</v>
      </c>
      <c r="B162" t="s">
        <v>57</v>
      </c>
      <c r="C162" s="8">
        <v>132180</v>
      </c>
    </row>
    <row r="163" spans="1:3" x14ac:dyDescent="0.25">
      <c r="A163" t="s">
        <v>228</v>
      </c>
      <c r="B163" t="s">
        <v>55</v>
      </c>
      <c r="C163" s="8">
        <v>132018</v>
      </c>
    </row>
    <row r="164" spans="1:3" x14ac:dyDescent="0.25">
      <c r="A164" t="s">
        <v>229</v>
      </c>
      <c r="B164" t="s">
        <v>138</v>
      </c>
      <c r="C164" s="8">
        <v>130881</v>
      </c>
    </row>
    <row r="165" spans="1:3" x14ac:dyDescent="0.25">
      <c r="A165" t="s">
        <v>230</v>
      </c>
      <c r="B165" t="s">
        <v>59</v>
      </c>
      <c r="C165" s="8">
        <v>129462</v>
      </c>
    </row>
    <row r="166" spans="1:3" x14ac:dyDescent="0.25">
      <c r="A166" t="s">
        <v>231</v>
      </c>
      <c r="B166" t="s">
        <v>130</v>
      </c>
      <c r="C166" s="8">
        <v>156800</v>
      </c>
    </row>
    <row r="167" spans="1:3" x14ac:dyDescent="0.25">
      <c r="A167" t="s">
        <v>232</v>
      </c>
      <c r="B167" t="s">
        <v>102</v>
      </c>
      <c r="C167" s="8">
        <v>144500</v>
      </c>
    </row>
    <row r="168" spans="1:3" x14ac:dyDescent="0.25">
      <c r="A168" t="s">
        <v>233</v>
      </c>
      <c r="B168" t="s">
        <v>59</v>
      </c>
      <c r="C168" s="8">
        <v>132180</v>
      </c>
    </row>
    <row r="169" spans="1:3" x14ac:dyDescent="0.25">
      <c r="A169" t="s">
        <v>234</v>
      </c>
      <c r="B169" t="s">
        <v>61</v>
      </c>
      <c r="C169" s="8">
        <v>129712</v>
      </c>
    </row>
    <row r="170" spans="1:3" x14ac:dyDescent="0.25">
      <c r="A170" t="s">
        <v>235</v>
      </c>
      <c r="B170" t="s">
        <v>61</v>
      </c>
      <c r="C170" s="8">
        <v>136345</v>
      </c>
    </row>
    <row r="171" spans="1:3" x14ac:dyDescent="0.25">
      <c r="A171" t="s">
        <v>236</v>
      </c>
      <c r="B171" t="s">
        <v>59</v>
      </c>
      <c r="C171" s="8">
        <v>120617</v>
      </c>
    </row>
    <row r="172" spans="1:3" x14ac:dyDescent="0.25">
      <c r="A172" t="s">
        <v>237</v>
      </c>
      <c r="B172" t="s">
        <v>83</v>
      </c>
      <c r="C172" s="8">
        <v>127111</v>
      </c>
    </row>
    <row r="173" spans="1:3" x14ac:dyDescent="0.25">
      <c r="A173" t="s">
        <v>238</v>
      </c>
      <c r="B173" t="s">
        <v>118</v>
      </c>
      <c r="C173" s="8">
        <v>137454</v>
      </c>
    </row>
    <row r="174" spans="1:3" x14ac:dyDescent="0.25">
      <c r="A174" t="s">
        <v>239</v>
      </c>
      <c r="B174" t="s">
        <v>59</v>
      </c>
      <c r="C174" s="8">
        <v>128856</v>
      </c>
    </row>
    <row r="175" spans="1:3" x14ac:dyDescent="0.25">
      <c r="A175" t="s">
        <v>240</v>
      </c>
      <c r="B175" t="s">
        <v>55</v>
      </c>
      <c r="C175" s="8">
        <v>132018</v>
      </c>
    </row>
    <row r="176" spans="1:3" x14ac:dyDescent="0.25">
      <c r="A176" t="s">
        <v>156</v>
      </c>
      <c r="B176" t="s">
        <v>241</v>
      </c>
      <c r="C176" s="8">
        <v>111900</v>
      </c>
    </row>
    <row r="177" spans="1:3" x14ac:dyDescent="0.25">
      <c r="A177" t="s">
        <v>242</v>
      </c>
      <c r="B177" t="s">
        <v>43</v>
      </c>
      <c r="C177" s="8">
        <v>130256</v>
      </c>
    </row>
    <row r="178" spans="1:3" x14ac:dyDescent="0.25">
      <c r="A178" t="s">
        <v>243</v>
      </c>
      <c r="B178" t="s">
        <v>201</v>
      </c>
      <c r="C178" s="8">
        <v>131500</v>
      </c>
    </row>
    <row r="179" spans="1:3" x14ac:dyDescent="0.25">
      <c r="A179" t="s">
        <v>244</v>
      </c>
      <c r="B179" t="s">
        <v>118</v>
      </c>
      <c r="C179" s="8">
        <v>133409</v>
      </c>
    </row>
    <row r="180" spans="1:3" x14ac:dyDescent="0.25">
      <c r="A180" t="s">
        <v>245</v>
      </c>
      <c r="B180" t="s">
        <v>118</v>
      </c>
      <c r="C180" s="8">
        <v>138957</v>
      </c>
    </row>
    <row r="181" spans="1:3" x14ac:dyDescent="0.25">
      <c r="A181" t="s">
        <v>246</v>
      </c>
      <c r="B181" t="s">
        <v>59</v>
      </c>
      <c r="C181" s="8">
        <v>128733</v>
      </c>
    </row>
    <row r="182" spans="1:3" x14ac:dyDescent="0.25">
      <c r="A182" t="s">
        <v>247</v>
      </c>
      <c r="B182" t="s">
        <v>59</v>
      </c>
      <c r="C182" s="8">
        <v>129526</v>
      </c>
    </row>
    <row r="183" spans="1:3" x14ac:dyDescent="0.25">
      <c r="A183" t="s">
        <v>248</v>
      </c>
      <c r="B183" t="s">
        <v>201</v>
      </c>
      <c r="C183" s="8">
        <v>131500</v>
      </c>
    </row>
    <row r="184" spans="1:3" x14ac:dyDescent="0.25">
      <c r="A184" t="s">
        <v>249</v>
      </c>
      <c r="B184" t="s">
        <v>250</v>
      </c>
      <c r="C184" s="8">
        <v>129462</v>
      </c>
    </row>
    <row r="185" spans="1:3" x14ac:dyDescent="0.25">
      <c r="A185" t="s">
        <v>251</v>
      </c>
      <c r="B185" t="s">
        <v>118</v>
      </c>
      <c r="C185" s="8">
        <v>133801</v>
      </c>
    </row>
    <row r="186" spans="1:3" x14ac:dyDescent="0.25">
      <c r="A186" t="s">
        <v>252</v>
      </c>
      <c r="B186" t="s">
        <v>61</v>
      </c>
      <c r="C186" s="8">
        <v>135523</v>
      </c>
    </row>
    <row r="187" spans="1:3" x14ac:dyDescent="0.25">
      <c r="A187" t="s">
        <v>253</v>
      </c>
      <c r="B187" t="s">
        <v>59</v>
      </c>
      <c r="C187" s="8">
        <v>132180</v>
      </c>
    </row>
    <row r="188" spans="1:3" x14ac:dyDescent="0.25">
      <c r="A188" t="s">
        <v>254</v>
      </c>
      <c r="B188" t="s">
        <v>59</v>
      </c>
      <c r="C188" s="8">
        <v>128676</v>
      </c>
    </row>
    <row r="189" spans="1:3" x14ac:dyDescent="0.25">
      <c r="A189" t="s">
        <v>255</v>
      </c>
      <c r="B189" t="s">
        <v>65</v>
      </c>
      <c r="C189" s="8">
        <v>132250</v>
      </c>
    </row>
    <row r="190" spans="1:3" x14ac:dyDescent="0.25">
      <c r="A190" t="s">
        <v>256</v>
      </c>
      <c r="B190" t="s">
        <v>59</v>
      </c>
      <c r="C190" s="8">
        <v>132180</v>
      </c>
    </row>
    <row r="191" spans="1:3" x14ac:dyDescent="0.25">
      <c r="A191" t="s">
        <v>257</v>
      </c>
      <c r="B191" t="s">
        <v>59</v>
      </c>
      <c r="C191" s="8">
        <v>185000</v>
      </c>
    </row>
    <row r="192" spans="1:3" x14ac:dyDescent="0.25">
      <c r="A192" t="s">
        <v>258</v>
      </c>
      <c r="B192" t="s">
        <v>59</v>
      </c>
      <c r="C192" s="8">
        <v>120617</v>
      </c>
    </row>
    <row r="193" spans="1:3" x14ac:dyDescent="0.25">
      <c r="A193" t="s">
        <v>259</v>
      </c>
      <c r="B193" t="s">
        <v>55</v>
      </c>
      <c r="C193" s="8">
        <v>132018</v>
      </c>
    </row>
    <row r="194" spans="1:3" x14ac:dyDescent="0.25">
      <c r="A194" t="s">
        <v>260</v>
      </c>
      <c r="B194" t="s">
        <v>201</v>
      </c>
      <c r="C194" s="8">
        <v>289000</v>
      </c>
    </row>
    <row r="195" spans="1:3" x14ac:dyDescent="0.25">
      <c r="A195" t="s">
        <v>261</v>
      </c>
      <c r="B195" t="s">
        <v>65</v>
      </c>
      <c r="C195" s="8">
        <v>135500</v>
      </c>
    </row>
    <row r="196" spans="1:3" x14ac:dyDescent="0.25">
      <c r="A196" t="s">
        <v>262</v>
      </c>
      <c r="B196" t="s">
        <v>118</v>
      </c>
      <c r="C196" s="8">
        <v>149592</v>
      </c>
    </row>
    <row r="197" spans="1:3" x14ac:dyDescent="0.25">
      <c r="A197" t="s">
        <v>263</v>
      </c>
      <c r="B197" t="s">
        <v>59</v>
      </c>
      <c r="C197" s="8">
        <v>128856</v>
      </c>
    </row>
    <row r="198" spans="1:3" x14ac:dyDescent="0.25">
      <c r="A198" t="s">
        <v>264</v>
      </c>
      <c r="B198" t="s">
        <v>59</v>
      </c>
      <c r="C198" s="8">
        <v>129462</v>
      </c>
    </row>
    <row r="199" spans="1:3" x14ac:dyDescent="0.25">
      <c r="A199" t="s">
        <v>265</v>
      </c>
      <c r="B199" t="s">
        <v>65</v>
      </c>
      <c r="C199" s="8">
        <v>131450</v>
      </c>
    </row>
    <row r="200" spans="1:3" x14ac:dyDescent="0.25">
      <c r="A200" t="s">
        <v>266</v>
      </c>
      <c r="B200" t="s">
        <v>59</v>
      </c>
      <c r="C200" s="8">
        <v>138775</v>
      </c>
    </row>
    <row r="201" spans="1:3" x14ac:dyDescent="0.25">
      <c r="A201" t="s">
        <v>267</v>
      </c>
      <c r="B201" t="s">
        <v>59</v>
      </c>
      <c r="C201" s="8">
        <v>138775</v>
      </c>
    </row>
    <row r="202" spans="1:3" x14ac:dyDescent="0.25">
      <c r="A202" t="s">
        <v>268</v>
      </c>
      <c r="B202" t="s">
        <v>59</v>
      </c>
      <c r="C202" s="8">
        <v>131369</v>
      </c>
    </row>
    <row r="203" spans="1:3" x14ac:dyDescent="0.25">
      <c r="A203" t="s">
        <v>269</v>
      </c>
      <c r="B203" t="s">
        <v>55</v>
      </c>
      <c r="C203" s="8">
        <v>133680</v>
      </c>
    </row>
    <row r="204" spans="1:3" x14ac:dyDescent="0.25">
      <c r="A204" t="s">
        <v>270</v>
      </c>
      <c r="B204" t="s">
        <v>59</v>
      </c>
      <c r="C204" s="8">
        <v>126539</v>
      </c>
    </row>
    <row r="205" spans="1:3" x14ac:dyDescent="0.25">
      <c r="A205" t="s">
        <v>271</v>
      </c>
      <c r="B205" t="s">
        <v>55</v>
      </c>
      <c r="C205" s="8">
        <v>124693</v>
      </c>
    </row>
    <row r="206" spans="1:3" x14ac:dyDescent="0.25">
      <c r="A206" t="s">
        <v>272</v>
      </c>
      <c r="B206" t="s">
        <v>59</v>
      </c>
      <c r="C206" s="8">
        <v>126539</v>
      </c>
    </row>
    <row r="207" spans="1:3" x14ac:dyDescent="0.25">
      <c r="A207" t="s">
        <v>273</v>
      </c>
      <c r="B207" t="s">
        <v>59</v>
      </c>
      <c r="C207" s="8">
        <v>126539</v>
      </c>
    </row>
    <row r="208" spans="1:3" x14ac:dyDescent="0.25">
      <c r="A208" t="s">
        <v>274</v>
      </c>
      <c r="B208" t="s">
        <v>59</v>
      </c>
      <c r="C208" s="8">
        <v>126539</v>
      </c>
    </row>
    <row r="209" spans="1:3" x14ac:dyDescent="0.25">
      <c r="A209" t="s">
        <v>275</v>
      </c>
      <c r="B209" t="s">
        <v>59</v>
      </c>
      <c r="C209" s="8">
        <v>126539</v>
      </c>
    </row>
    <row r="210" spans="1:3" x14ac:dyDescent="0.25">
      <c r="A210" t="s">
        <v>276</v>
      </c>
      <c r="B210" t="s">
        <v>69</v>
      </c>
      <c r="C210" s="8">
        <v>132900</v>
      </c>
    </row>
    <row r="211" spans="1:3" x14ac:dyDescent="0.25">
      <c r="A211" t="s">
        <v>277</v>
      </c>
      <c r="B211" t="s">
        <v>59</v>
      </c>
      <c r="C211" s="8">
        <v>130257</v>
      </c>
    </row>
    <row r="212" spans="1:3" x14ac:dyDescent="0.25">
      <c r="A212" t="s">
        <v>278</v>
      </c>
      <c r="B212" t="s">
        <v>59</v>
      </c>
      <c r="C212" s="8">
        <v>132551</v>
      </c>
    </row>
    <row r="213" spans="1:3" x14ac:dyDescent="0.25">
      <c r="A213" t="s">
        <v>279</v>
      </c>
      <c r="B213" t="s">
        <v>59</v>
      </c>
      <c r="C213" s="8">
        <v>130257</v>
      </c>
    </row>
    <row r="214" spans="1:3" x14ac:dyDescent="0.25">
      <c r="A214" t="s">
        <v>280</v>
      </c>
      <c r="B214" t="s">
        <v>61</v>
      </c>
      <c r="C214" s="8">
        <v>147838</v>
      </c>
    </row>
    <row r="215" spans="1:3" x14ac:dyDescent="0.25">
      <c r="A215" t="s">
        <v>281</v>
      </c>
      <c r="B215" t="s">
        <v>59</v>
      </c>
      <c r="C215" s="8">
        <v>129462</v>
      </c>
    </row>
    <row r="216" spans="1:3" x14ac:dyDescent="0.25">
      <c r="A216" t="s">
        <v>282</v>
      </c>
      <c r="B216" t="s">
        <v>59</v>
      </c>
      <c r="C216" s="8">
        <v>127513</v>
      </c>
    </row>
    <row r="217" spans="1:3" x14ac:dyDescent="0.25">
      <c r="A217" t="s">
        <v>283</v>
      </c>
      <c r="B217" t="s">
        <v>59</v>
      </c>
      <c r="C217" s="8">
        <v>131215</v>
      </c>
    </row>
    <row r="218" spans="1:3" x14ac:dyDescent="0.25">
      <c r="A218" t="s">
        <v>284</v>
      </c>
      <c r="B218" t="s">
        <v>110</v>
      </c>
      <c r="C218" s="8">
        <v>151734</v>
      </c>
    </row>
    <row r="219" spans="1:3" x14ac:dyDescent="0.25">
      <c r="A219" t="s">
        <v>285</v>
      </c>
      <c r="B219" t="s">
        <v>65</v>
      </c>
      <c r="C219" s="8">
        <v>132500</v>
      </c>
    </row>
    <row r="220" spans="1:3" x14ac:dyDescent="0.25">
      <c r="A220" t="s">
        <v>286</v>
      </c>
      <c r="B220" t="s">
        <v>102</v>
      </c>
      <c r="C220" s="8">
        <v>174105</v>
      </c>
    </row>
    <row r="221" spans="1:3" x14ac:dyDescent="0.25">
      <c r="A221" t="s">
        <v>287</v>
      </c>
      <c r="B221" t="s">
        <v>118</v>
      </c>
      <c r="C221" s="8">
        <v>140253</v>
      </c>
    </row>
    <row r="222" spans="1:3" x14ac:dyDescent="0.25">
      <c r="A222" t="s">
        <v>288</v>
      </c>
      <c r="B222" t="s">
        <v>65</v>
      </c>
      <c r="C222" s="8">
        <v>132250</v>
      </c>
    </row>
    <row r="223" spans="1:3" x14ac:dyDescent="0.25">
      <c r="A223" t="s">
        <v>289</v>
      </c>
      <c r="B223" t="s">
        <v>59</v>
      </c>
      <c r="C223" s="8">
        <v>132180</v>
      </c>
    </row>
    <row r="224" spans="1:3" x14ac:dyDescent="0.25">
      <c r="A224" t="s">
        <v>290</v>
      </c>
      <c r="B224" t="s">
        <v>59</v>
      </c>
      <c r="C224" s="8">
        <v>120566</v>
      </c>
    </row>
    <row r="225" spans="1:3" x14ac:dyDescent="0.25">
      <c r="A225" t="s">
        <v>291</v>
      </c>
      <c r="B225" t="s">
        <v>59</v>
      </c>
      <c r="C225" s="8">
        <v>120566</v>
      </c>
    </row>
    <row r="226" spans="1:3" x14ac:dyDescent="0.25">
      <c r="A226" t="s">
        <v>292</v>
      </c>
      <c r="B226" t="s">
        <v>61</v>
      </c>
      <c r="C226" s="8">
        <v>207200</v>
      </c>
    </row>
    <row r="227" spans="1:3" x14ac:dyDescent="0.25">
      <c r="A227" t="s">
        <v>293</v>
      </c>
      <c r="B227" t="s">
        <v>59</v>
      </c>
      <c r="C227" s="8">
        <v>132444</v>
      </c>
    </row>
    <row r="228" spans="1:3" x14ac:dyDescent="0.25">
      <c r="A228" t="s">
        <v>294</v>
      </c>
      <c r="B228" t="s">
        <v>59</v>
      </c>
      <c r="C228" s="8">
        <v>120566</v>
      </c>
    </row>
    <row r="229" spans="1:3" x14ac:dyDescent="0.25">
      <c r="A229" t="s">
        <v>295</v>
      </c>
      <c r="B229" t="s">
        <v>118</v>
      </c>
      <c r="C229" s="8">
        <v>124526</v>
      </c>
    </row>
    <row r="230" spans="1:3" x14ac:dyDescent="0.25">
      <c r="A230" t="s">
        <v>296</v>
      </c>
      <c r="B230" t="s">
        <v>59</v>
      </c>
      <c r="C230" s="8">
        <v>120566</v>
      </c>
    </row>
    <row r="231" spans="1:3" x14ac:dyDescent="0.25">
      <c r="A231" t="s">
        <v>156</v>
      </c>
      <c r="B231" t="s">
        <v>170</v>
      </c>
      <c r="C231" s="8">
        <v>111900</v>
      </c>
    </row>
    <row r="232" spans="1:3" x14ac:dyDescent="0.25">
      <c r="A232" t="s">
        <v>297</v>
      </c>
      <c r="B232" t="s">
        <v>59</v>
      </c>
      <c r="C232" s="8">
        <v>120566</v>
      </c>
    </row>
    <row r="233" spans="1:3" x14ac:dyDescent="0.25">
      <c r="A233" t="s">
        <v>298</v>
      </c>
      <c r="B233" t="s">
        <v>59</v>
      </c>
      <c r="C233" s="8">
        <v>120566</v>
      </c>
    </row>
    <row r="234" spans="1:3" x14ac:dyDescent="0.25">
      <c r="A234" t="s">
        <v>299</v>
      </c>
      <c r="B234" t="s">
        <v>59</v>
      </c>
      <c r="C234" s="8">
        <v>129462</v>
      </c>
    </row>
    <row r="235" spans="1:3" x14ac:dyDescent="0.25">
      <c r="A235" t="s">
        <v>300</v>
      </c>
      <c r="B235" t="s">
        <v>59</v>
      </c>
      <c r="C235" s="8">
        <v>128030</v>
      </c>
    </row>
    <row r="236" spans="1:3" x14ac:dyDescent="0.25">
      <c r="A236" t="s">
        <v>301</v>
      </c>
      <c r="B236" t="s">
        <v>59</v>
      </c>
      <c r="C236" s="8">
        <v>129190</v>
      </c>
    </row>
    <row r="237" spans="1:3" x14ac:dyDescent="0.25">
      <c r="A237" t="s">
        <v>156</v>
      </c>
      <c r="B237" t="s">
        <v>170</v>
      </c>
      <c r="C237" s="8">
        <v>111900</v>
      </c>
    </row>
    <row r="238" spans="1:3" x14ac:dyDescent="0.25">
      <c r="A238" t="s">
        <v>302</v>
      </c>
      <c r="B238" t="s">
        <v>55</v>
      </c>
      <c r="C238" s="8">
        <v>133680</v>
      </c>
    </row>
    <row r="239" spans="1:3" x14ac:dyDescent="0.25">
      <c r="A239" t="s">
        <v>303</v>
      </c>
      <c r="B239" t="s">
        <v>59</v>
      </c>
      <c r="C239" s="8">
        <v>130257</v>
      </c>
    </row>
    <row r="240" spans="1:3" x14ac:dyDescent="0.25">
      <c r="A240" t="s">
        <v>304</v>
      </c>
      <c r="B240" t="s">
        <v>59</v>
      </c>
      <c r="C240" s="8">
        <v>132180</v>
      </c>
    </row>
    <row r="241" spans="1:3" x14ac:dyDescent="0.25">
      <c r="A241" t="s">
        <v>305</v>
      </c>
      <c r="B241" t="s">
        <v>55</v>
      </c>
      <c r="C241" s="8">
        <v>133680</v>
      </c>
    </row>
    <row r="242" spans="1:3" x14ac:dyDescent="0.25">
      <c r="A242" t="s">
        <v>306</v>
      </c>
      <c r="B242" t="s">
        <v>59</v>
      </c>
      <c r="C242" s="8">
        <v>179120</v>
      </c>
    </row>
    <row r="243" spans="1:3" x14ac:dyDescent="0.25">
      <c r="A243" t="s">
        <v>307</v>
      </c>
      <c r="B243" t="s">
        <v>59</v>
      </c>
      <c r="C243" s="8">
        <v>179120</v>
      </c>
    </row>
    <row r="244" spans="1:3" x14ac:dyDescent="0.25">
      <c r="A244" t="s">
        <v>308</v>
      </c>
      <c r="B244" t="s">
        <v>59</v>
      </c>
      <c r="C244" s="8">
        <v>127740</v>
      </c>
    </row>
    <row r="245" spans="1:3" x14ac:dyDescent="0.25">
      <c r="A245" t="s">
        <v>309</v>
      </c>
      <c r="B245" t="s">
        <v>59</v>
      </c>
      <c r="C245" s="8">
        <v>120566</v>
      </c>
    </row>
    <row r="246" spans="1:3" x14ac:dyDescent="0.25">
      <c r="A246" t="s">
        <v>310</v>
      </c>
      <c r="B246" t="s">
        <v>59</v>
      </c>
      <c r="C246" s="8">
        <v>129190</v>
      </c>
    </row>
    <row r="247" spans="1:3" x14ac:dyDescent="0.25">
      <c r="A247" t="s">
        <v>311</v>
      </c>
      <c r="B247" t="s">
        <v>312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</vt:i4>
      </vt:variant>
    </vt:vector>
  </HeadingPairs>
  <TitlesOfParts>
    <vt:vector size="29" baseType="lpstr">
      <vt:lpstr>About</vt:lpstr>
      <vt:lpstr>AEO 39</vt:lpstr>
      <vt:lpstr>AEO 42</vt:lpstr>
      <vt:lpstr>AEO 53</vt:lpstr>
      <vt:lpstr>PHEV Price Calcs</vt:lpstr>
      <vt:lpstr>Start Year EV Prices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2021-03-17T23:03:47Z</dcterms:modified>
</cp:coreProperties>
</file>