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4D6DF2FA-AF92-41B1-909B-D36CAA129FBB}" xr6:coauthVersionLast="47" xr6:coauthVersionMax="47" xr10:uidLastSave="{00000000-0000-0000-0000-000000000000}"/>
  <bookViews>
    <workbookView xWindow="30660" yWindow="735" windowWidth="26565" windowHeight="2055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4" i="1" l="1"/>
  <c r="O104" i="1" s="1"/>
  <c r="C105" i="1"/>
  <c r="Q105" i="1" s="1"/>
  <c r="C106" i="1"/>
  <c r="L106" i="1" s="1"/>
  <c r="C107" i="1"/>
  <c r="K107" i="1" s="1"/>
  <c r="C108" i="1"/>
  <c r="C109" i="1"/>
  <c r="C110" i="1"/>
  <c r="P110" i="1" s="1"/>
  <c r="C111" i="1"/>
  <c r="O111" i="1" s="1"/>
  <c r="C112" i="1"/>
  <c r="C113" i="1"/>
  <c r="P113" i="1" s="1"/>
  <c r="C103" i="1"/>
  <c r="K103" i="1" s="1"/>
  <c r="J102" i="1"/>
  <c r="K102" i="1"/>
  <c r="L102" i="1"/>
  <c r="M102" i="1"/>
  <c r="N102" i="1"/>
  <c r="O102" i="1"/>
  <c r="P102" i="1"/>
  <c r="Q102" i="1"/>
  <c r="R102" i="1"/>
  <c r="L104" i="1"/>
  <c r="M104" i="1"/>
  <c r="N104" i="1"/>
  <c r="P104" i="1"/>
  <c r="Q104" i="1"/>
  <c r="J105" i="1"/>
  <c r="K105" i="1"/>
  <c r="P105" i="1"/>
  <c r="R105" i="1"/>
  <c r="K106" i="1"/>
  <c r="N107" i="1"/>
  <c r="J108" i="1"/>
  <c r="K108" i="1"/>
  <c r="L108" i="1"/>
  <c r="M108" i="1"/>
  <c r="N108" i="1"/>
  <c r="O108" i="1"/>
  <c r="P108" i="1"/>
  <c r="Q108" i="1"/>
  <c r="R108" i="1"/>
  <c r="J109" i="1"/>
  <c r="K109" i="1"/>
  <c r="L109" i="1"/>
  <c r="M109" i="1"/>
  <c r="N109" i="1"/>
  <c r="O109" i="1"/>
  <c r="P109" i="1"/>
  <c r="Q109" i="1"/>
  <c r="R109" i="1"/>
  <c r="J110" i="1"/>
  <c r="K110" i="1"/>
  <c r="N110" i="1"/>
  <c r="O110" i="1"/>
  <c r="R110" i="1"/>
  <c r="Q111" i="1"/>
  <c r="J112" i="1"/>
  <c r="K112" i="1"/>
  <c r="L112" i="1"/>
  <c r="M112" i="1"/>
  <c r="N112" i="1"/>
  <c r="O112" i="1"/>
  <c r="P112" i="1"/>
  <c r="Q112" i="1"/>
  <c r="R112" i="1"/>
  <c r="J113" i="1"/>
  <c r="O113" i="1"/>
  <c r="Q113" i="1"/>
  <c r="R113" i="1"/>
  <c r="J114" i="1"/>
  <c r="K114" i="1"/>
  <c r="L114" i="1"/>
  <c r="M114" i="1"/>
  <c r="N114" i="1"/>
  <c r="O114" i="1"/>
  <c r="P114" i="1"/>
  <c r="Q114" i="1"/>
  <c r="R114" i="1"/>
  <c r="A102" i="1"/>
  <c r="B102" i="1"/>
  <c r="A104" i="1"/>
  <c r="B104" i="1"/>
  <c r="B105" i="1"/>
  <c r="A106" i="1"/>
  <c r="A108" i="1"/>
  <c r="B108" i="1"/>
  <c r="A109" i="1"/>
  <c r="B109" i="1"/>
  <c r="A110" i="1"/>
  <c r="A112" i="1"/>
  <c r="B112" i="1"/>
  <c r="A113" i="1"/>
  <c r="A114" i="1"/>
  <c r="B114" i="1"/>
  <c r="N113" i="1" l="1"/>
  <c r="N111" i="1"/>
  <c r="O105" i="1"/>
  <c r="M113" i="1"/>
  <c r="J111" i="1"/>
  <c r="N105" i="1"/>
  <c r="L113" i="1"/>
  <c r="O106" i="1"/>
  <c r="M105" i="1"/>
  <c r="B113" i="1"/>
  <c r="K113" i="1"/>
  <c r="N106" i="1"/>
  <c r="L105" i="1"/>
  <c r="A105" i="1"/>
  <c r="R111" i="1"/>
  <c r="R107" i="1"/>
  <c r="J107" i="1"/>
  <c r="B111" i="1"/>
  <c r="B107" i="1"/>
  <c r="Q107" i="1"/>
  <c r="A111" i="1"/>
  <c r="A107" i="1"/>
  <c r="L111" i="1"/>
  <c r="M110" i="1"/>
  <c r="P107" i="1"/>
  <c r="Q106" i="1"/>
  <c r="K104" i="1"/>
  <c r="M111" i="1"/>
  <c r="R106" i="1"/>
  <c r="J106" i="1"/>
  <c r="B110" i="1"/>
  <c r="B106" i="1"/>
  <c r="K111" i="1"/>
  <c r="L110" i="1"/>
  <c r="O107" i="1"/>
  <c r="P106" i="1"/>
  <c r="R104" i="1"/>
  <c r="J104" i="1"/>
  <c r="M107" i="1"/>
  <c r="P111" i="1"/>
  <c r="Q110" i="1"/>
  <c r="L107" i="1"/>
  <c r="M106" i="1"/>
  <c r="R103" i="1"/>
  <c r="B103" i="1"/>
  <c r="O103" i="1"/>
  <c r="A103" i="1"/>
  <c r="N103" i="1"/>
  <c r="M103" i="1"/>
  <c r="J103" i="1"/>
  <c r="Q103" i="1"/>
  <c r="P103" i="1"/>
  <c r="L103" i="1"/>
  <c r="C692" i="15" l="1"/>
  <c r="C691" i="15"/>
  <c r="C690" i="15"/>
  <c r="C689" i="15"/>
  <c r="C688" i="15"/>
  <c r="C686" i="15"/>
  <c r="C685" i="15"/>
  <c r="A2" i="1"/>
  <c r="B2" i="1"/>
  <c r="J2" i="1"/>
  <c r="K2" i="1"/>
  <c r="L2" i="1"/>
  <c r="M2" i="1"/>
  <c r="N2" i="1"/>
  <c r="O2" i="1"/>
  <c r="P2" i="1"/>
  <c r="Q2" i="1"/>
  <c r="R2" i="1"/>
  <c r="F117" i="8"/>
  <c r="F111" i="8"/>
  <c r="F169" i="8"/>
  <c r="F170" i="8"/>
  <c r="F171" i="8"/>
  <c r="F172" i="8"/>
  <c r="F173" i="8"/>
  <c r="F174" i="8"/>
  <c r="F175" i="8"/>
  <c r="F168" i="8"/>
  <c r="J1013" i="1"/>
  <c r="K1013" i="1"/>
  <c r="L1013" i="1"/>
  <c r="M1013" i="1"/>
  <c r="N1013" i="1"/>
  <c r="O1013" i="1"/>
  <c r="P1013" i="1"/>
  <c r="Q1013" i="1"/>
  <c r="R1013" i="1"/>
  <c r="A1013" i="1"/>
  <c r="B1013" i="1"/>
  <c r="A735" i="1" l="1"/>
  <c r="B735" i="1"/>
  <c r="J735" i="1"/>
  <c r="K735" i="1"/>
  <c r="L735" i="1"/>
  <c r="M735" i="1"/>
  <c r="N735" i="1"/>
  <c r="O735" i="1"/>
  <c r="P735" i="1"/>
  <c r="Q735" i="1"/>
  <c r="R735" i="1"/>
  <c r="C1051" i="1"/>
  <c r="Q1051" i="1" s="1"/>
  <c r="C1052" i="1"/>
  <c r="P1052" i="1" s="1"/>
  <c r="C1053" i="1"/>
  <c r="O1053" i="1" s="1"/>
  <c r="C1054" i="1"/>
  <c r="N1054" i="1" s="1"/>
  <c r="C1055" i="1"/>
  <c r="M1055" i="1" s="1"/>
  <c r="C1056" i="1"/>
  <c r="L1056" i="1" s="1"/>
  <c r="C1057" i="1"/>
  <c r="R1057" i="1" s="1"/>
  <c r="C1058" i="1"/>
  <c r="P1058" i="1" s="1"/>
  <c r="C1059" i="1"/>
  <c r="Q1059" i="1" s="1"/>
  <c r="C1060" i="1"/>
  <c r="P1060" i="1" s="1"/>
  <c r="C1061" i="1"/>
  <c r="O1061" i="1" s="1"/>
  <c r="C1062" i="1"/>
  <c r="N1062" i="1" s="1"/>
  <c r="C1063" i="1"/>
  <c r="M1063" i="1" s="1"/>
  <c r="C1064" i="1"/>
  <c r="L1064" i="1" s="1"/>
  <c r="C1065" i="1"/>
  <c r="J1065" i="1" s="1"/>
  <c r="C1066" i="1"/>
  <c r="P1066" i="1" s="1"/>
  <c r="C1067" i="1"/>
  <c r="Q1067" i="1" s="1"/>
  <c r="C1068" i="1"/>
  <c r="P1068" i="1" s="1"/>
  <c r="C1069" i="1"/>
  <c r="O1069" i="1" s="1"/>
  <c r="C1070" i="1"/>
  <c r="N1070" i="1" s="1"/>
  <c r="C1071" i="1"/>
  <c r="M1071" i="1" s="1"/>
  <c r="C1072" i="1"/>
  <c r="L1072" i="1" s="1"/>
  <c r="C1073" i="1"/>
  <c r="J1073" i="1" s="1"/>
  <c r="C1050" i="1"/>
  <c r="F136" i="8"/>
  <c r="F137" i="8"/>
  <c r="F138" i="8"/>
  <c r="F99" i="8"/>
  <c r="B18" i="18"/>
  <c r="F100" i="8" s="1"/>
  <c r="B17" i="18"/>
  <c r="F98" i="8"/>
  <c r="B16" i="18"/>
  <c r="J1074" i="1"/>
  <c r="K1074" i="1"/>
  <c r="L1074" i="1"/>
  <c r="M1074" i="1"/>
  <c r="N1074" i="1"/>
  <c r="O1074" i="1"/>
  <c r="P1074" i="1"/>
  <c r="Q1074" i="1"/>
  <c r="R1074" i="1"/>
  <c r="A1074" i="1"/>
  <c r="B1074" i="1"/>
  <c r="B1049" i="1"/>
  <c r="J706" i="1"/>
  <c r="K706" i="1"/>
  <c r="L706" i="1"/>
  <c r="M706" i="1"/>
  <c r="N706" i="1"/>
  <c r="O706" i="1"/>
  <c r="P706" i="1"/>
  <c r="Q706" i="1"/>
  <c r="R706" i="1"/>
  <c r="C707" i="1"/>
  <c r="J707" i="1" s="1"/>
  <c r="C708" i="1"/>
  <c r="Q708" i="1" s="1"/>
  <c r="C709" i="1"/>
  <c r="N709" i="1" s="1"/>
  <c r="C710" i="1"/>
  <c r="C711" i="1"/>
  <c r="J711" i="1" s="1"/>
  <c r="C712" i="1"/>
  <c r="P712" i="1" s="1"/>
  <c r="C713" i="1"/>
  <c r="N713" i="1" s="1"/>
  <c r="C714" i="1"/>
  <c r="Q714" i="1" s="1"/>
  <c r="C715" i="1"/>
  <c r="J715" i="1" s="1"/>
  <c r="C716" i="1"/>
  <c r="P716" i="1" s="1"/>
  <c r="C717" i="1"/>
  <c r="B717" i="1" s="1"/>
  <c r="C718" i="1"/>
  <c r="Q718" i="1" s="1"/>
  <c r="C719" i="1"/>
  <c r="J719" i="1" s="1"/>
  <c r="C720" i="1"/>
  <c r="P720" i="1" s="1"/>
  <c r="C721" i="1"/>
  <c r="N721" i="1" s="1"/>
  <c r="C722" i="1"/>
  <c r="Q722" i="1" s="1"/>
  <c r="C723" i="1"/>
  <c r="J723" i="1" s="1"/>
  <c r="C724" i="1"/>
  <c r="P724" i="1" s="1"/>
  <c r="C725" i="1"/>
  <c r="N725" i="1" s="1"/>
  <c r="C726" i="1"/>
  <c r="Q726" i="1" s="1"/>
  <c r="C727" i="1"/>
  <c r="C728" i="1"/>
  <c r="P728" i="1" s="1"/>
  <c r="C729" i="1"/>
  <c r="N729" i="1" s="1"/>
  <c r="C730" i="1"/>
  <c r="Q730" i="1" s="1"/>
  <c r="A706" i="1"/>
  <c r="B706" i="1"/>
  <c r="B713" i="1"/>
  <c r="B716" i="1"/>
  <c r="A731" i="1"/>
  <c r="B731" i="1"/>
  <c r="A732" i="1"/>
  <c r="B732" i="1"/>
  <c r="A733" i="1"/>
  <c r="B733" i="1"/>
  <c r="A734" i="1"/>
  <c r="B734" i="1"/>
  <c r="A736" i="1"/>
  <c r="B736" i="1"/>
  <c r="A737" i="1"/>
  <c r="B737" i="1"/>
  <c r="C738" i="1"/>
  <c r="C739" i="1"/>
  <c r="B739" i="1" s="1"/>
  <c r="C740" i="1"/>
  <c r="A740" i="1" s="1"/>
  <c r="C741" i="1"/>
  <c r="A741" i="1" s="1"/>
  <c r="C742" i="1"/>
  <c r="C743" i="1"/>
  <c r="B743" i="1" s="1"/>
  <c r="C744" i="1"/>
  <c r="N744" i="1" s="1"/>
  <c r="C745" i="1"/>
  <c r="C746" i="1"/>
  <c r="C747" i="1"/>
  <c r="B747" i="1" s="1"/>
  <c r="C748" i="1"/>
  <c r="A748" i="1" s="1"/>
  <c r="C749" i="1"/>
  <c r="A749" i="1" s="1"/>
  <c r="C750" i="1"/>
  <c r="C751" i="1"/>
  <c r="B751" i="1" s="1"/>
  <c r="C752" i="1"/>
  <c r="C753" i="1"/>
  <c r="A753" i="1" s="1"/>
  <c r="C754" i="1"/>
  <c r="C755" i="1"/>
  <c r="B755" i="1" s="1"/>
  <c r="C756" i="1"/>
  <c r="A756" i="1" s="1"/>
  <c r="C757" i="1"/>
  <c r="A757" i="1" s="1"/>
  <c r="C758" i="1"/>
  <c r="C759" i="1"/>
  <c r="B759" i="1" s="1"/>
  <c r="C760" i="1"/>
  <c r="P760" i="1" s="1"/>
  <c r="C761" i="1"/>
  <c r="A761" i="1" s="1"/>
  <c r="C762" i="1"/>
  <c r="C763" i="1"/>
  <c r="B763" i="1" s="1"/>
  <c r="C764" i="1"/>
  <c r="A764" i="1" s="1"/>
  <c r="C765" i="1"/>
  <c r="A765" i="1" s="1"/>
  <c r="C766" i="1"/>
  <c r="C767" i="1"/>
  <c r="B767" i="1" s="1"/>
  <c r="C768" i="1"/>
  <c r="K768" i="1" s="1"/>
  <c r="C769" i="1"/>
  <c r="A769" i="1" s="1"/>
  <c r="C770" i="1"/>
  <c r="C771" i="1"/>
  <c r="B771" i="1" s="1"/>
  <c r="C772" i="1"/>
  <c r="A772" i="1" s="1"/>
  <c r="C773" i="1"/>
  <c r="A773" i="1" s="1"/>
  <c r="C774" i="1"/>
  <c r="C775" i="1"/>
  <c r="B775" i="1" s="1"/>
  <c r="C776" i="1"/>
  <c r="R776" i="1" s="1"/>
  <c r="C777" i="1"/>
  <c r="A777" i="1" s="1"/>
  <c r="C778" i="1"/>
  <c r="C779" i="1"/>
  <c r="B779" i="1" s="1"/>
  <c r="C780" i="1"/>
  <c r="A780" i="1" s="1"/>
  <c r="C781" i="1"/>
  <c r="A781" i="1" s="1"/>
  <c r="C782" i="1"/>
  <c r="C783" i="1"/>
  <c r="B783" i="1" s="1"/>
  <c r="C784" i="1"/>
  <c r="C785" i="1"/>
  <c r="A785" i="1" s="1"/>
  <c r="C786" i="1"/>
  <c r="C787" i="1"/>
  <c r="B787" i="1" s="1"/>
  <c r="C788" i="1"/>
  <c r="A788" i="1" s="1"/>
  <c r="C789" i="1"/>
  <c r="A789" i="1" s="1"/>
  <c r="C790" i="1"/>
  <c r="C791" i="1"/>
  <c r="B791" i="1" s="1"/>
  <c r="C792" i="1"/>
  <c r="C793" i="1"/>
  <c r="A793" i="1" s="1"/>
  <c r="C794" i="1"/>
  <c r="C795" i="1"/>
  <c r="B795" i="1" s="1"/>
  <c r="C796" i="1"/>
  <c r="A796" i="1" s="1"/>
  <c r="C797" i="1"/>
  <c r="A797" i="1" s="1"/>
  <c r="C798" i="1"/>
  <c r="Q798" i="1" s="1"/>
  <c r="C799" i="1"/>
  <c r="C800" i="1"/>
  <c r="A800" i="1" s="1"/>
  <c r="C801" i="1"/>
  <c r="A801" i="1" s="1"/>
  <c r="C802" i="1"/>
  <c r="C803" i="1"/>
  <c r="A803" i="1" s="1"/>
  <c r="C804" i="1"/>
  <c r="A804" i="1" s="1"/>
  <c r="C805" i="1"/>
  <c r="A805" i="1" s="1"/>
  <c r="C806" i="1"/>
  <c r="C807" i="1"/>
  <c r="B807" i="1" s="1"/>
  <c r="C808" i="1"/>
  <c r="A808" i="1" s="1"/>
  <c r="C809" i="1"/>
  <c r="A809" i="1" s="1"/>
  <c r="C810" i="1"/>
  <c r="C811" i="1"/>
  <c r="A811" i="1" s="1"/>
  <c r="C812" i="1"/>
  <c r="A812" i="1" s="1"/>
  <c r="C813" i="1"/>
  <c r="A813" i="1" s="1"/>
  <c r="C814" i="1"/>
  <c r="C815" i="1"/>
  <c r="B815" i="1" s="1"/>
  <c r="C816" i="1"/>
  <c r="A816" i="1" s="1"/>
  <c r="C817" i="1"/>
  <c r="A817" i="1" s="1"/>
  <c r="C818" i="1"/>
  <c r="C819" i="1"/>
  <c r="A819" i="1" s="1"/>
  <c r="C820" i="1"/>
  <c r="A820" i="1" s="1"/>
  <c r="C821" i="1"/>
  <c r="A821" i="1" s="1"/>
  <c r="C822" i="1"/>
  <c r="C823" i="1"/>
  <c r="B823" i="1" s="1"/>
  <c r="C824" i="1"/>
  <c r="B824" i="1" s="1"/>
  <c r="C825" i="1"/>
  <c r="A825" i="1" s="1"/>
  <c r="C826" i="1"/>
  <c r="C827" i="1"/>
  <c r="A827" i="1" s="1"/>
  <c r="C828" i="1"/>
  <c r="A828" i="1" s="1"/>
  <c r="C829" i="1"/>
  <c r="A829" i="1" s="1"/>
  <c r="C830" i="1"/>
  <c r="C831" i="1"/>
  <c r="B831" i="1" s="1"/>
  <c r="C832" i="1"/>
  <c r="A832" i="1" s="1"/>
  <c r="C833" i="1"/>
  <c r="A833" i="1" s="1"/>
  <c r="C834" i="1"/>
  <c r="C835" i="1"/>
  <c r="A835" i="1" s="1"/>
  <c r="C836" i="1"/>
  <c r="A836" i="1" s="1"/>
  <c r="C837" i="1"/>
  <c r="A837" i="1" s="1"/>
  <c r="C838" i="1"/>
  <c r="C839" i="1"/>
  <c r="B839" i="1" s="1"/>
  <c r="C840" i="1"/>
  <c r="B840" i="1" s="1"/>
  <c r="C841" i="1"/>
  <c r="A841" i="1" s="1"/>
  <c r="C842" i="1"/>
  <c r="C843" i="1"/>
  <c r="A843" i="1" s="1"/>
  <c r="C844" i="1"/>
  <c r="A844" i="1" s="1"/>
  <c r="C845" i="1"/>
  <c r="A845" i="1" s="1"/>
  <c r="C846" i="1"/>
  <c r="C847" i="1"/>
  <c r="B847" i="1" s="1"/>
  <c r="C848" i="1"/>
  <c r="B848" i="1" s="1"/>
  <c r="C849" i="1"/>
  <c r="A849" i="1" s="1"/>
  <c r="I1224" i="1"/>
  <c r="I1225" i="1"/>
  <c r="I1226" i="1"/>
  <c r="I1227" i="1"/>
  <c r="I1229" i="1"/>
  <c r="I1230" i="1"/>
  <c r="I1231" i="1"/>
  <c r="I1232" i="1"/>
  <c r="I1234" i="1"/>
  <c r="I1235" i="1"/>
  <c r="I1236" i="1"/>
  <c r="I1237" i="1"/>
  <c r="I1239" i="1"/>
  <c r="I1240" i="1"/>
  <c r="I1241" i="1"/>
  <c r="I1242" i="1"/>
  <c r="I1244" i="1"/>
  <c r="I1245" i="1"/>
  <c r="I1246" i="1"/>
  <c r="I1247" i="1"/>
  <c r="I1249" i="1"/>
  <c r="I1250" i="1"/>
  <c r="I1251" i="1"/>
  <c r="I1252" i="1"/>
  <c r="I1254" i="1"/>
  <c r="I1255" i="1"/>
  <c r="I1256" i="1"/>
  <c r="I1257" i="1"/>
  <c r="I1259" i="1"/>
  <c r="I1260" i="1"/>
  <c r="I1261" i="1"/>
  <c r="I1262" i="1"/>
  <c r="I1264" i="1"/>
  <c r="I1265" i="1"/>
  <c r="I1266" i="1"/>
  <c r="I1267" i="1"/>
  <c r="B18" i="10" a="1"/>
  <c r="B18" i="10" s="1"/>
  <c r="A1269" i="1"/>
  <c r="B1269" i="1"/>
  <c r="J1269" i="1"/>
  <c r="K1269" i="1"/>
  <c r="L1269" i="1"/>
  <c r="M1269" i="1"/>
  <c r="N1269" i="1"/>
  <c r="O1269" i="1"/>
  <c r="P1269" i="1"/>
  <c r="Q1269" i="1"/>
  <c r="R1269" i="1"/>
  <c r="C322" i="1"/>
  <c r="O322" i="1" s="1"/>
  <c r="C323" i="1"/>
  <c r="J323" i="1" s="1"/>
  <c r="C324" i="1"/>
  <c r="Q324" i="1" s="1"/>
  <c r="C354" i="1"/>
  <c r="C355" i="1"/>
  <c r="J355" i="1" s="1"/>
  <c r="C356" i="1"/>
  <c r="R356" i="1" s="1"/>
  <c r="C357" i="1"/>
  <c r="J357" i="1" s="1"/>
  <c r="C358" i="1"/>
  <c r="C359" i="1"/>
  <c r="C360" i="1"/>
  <c r="C361" i="1"/>
  <c r="M361" i="1" s="1"/>
  <c r="C362" i="1"/>
  <c r="J362" i="1" s="1"/>
  <c r="C363" i="1"/>
  <c r="C364" i="1"/>
  <c r="Q364" i="1" s="1"/>
  <c r="C365" i="1"/>
  <c r="C352" i="1"/>
  <c r="M352" i="1" s="1"/>
  <c r="C353" i="1"/>
  <c r="P353" i="1" s="1"/>
  <c r="C366" i="1"/>
  <c r="K366" i="1" s="1"/>
  <c r="C367" i="1"/>
  <c r="R367" i="1" s="1"/>
  <c r="C368" i="1"/>
  <c r="L368" i="1" s="1"/>
  <c r="C369" i="1"/>
  <c r="L369" i="1" s="1"/>
  <c r="C370" i="1"/>
  <c r="C371" i="1"/>
  <c r="C372" i="1"/>
  <c r="L372" i="1" s="1"/>
  <c r="C373" i="1"/>
  <c r="A373" i="1" s="1"/>
  <c r="C374" i="1"/>
  <c r="C375" i="1"/>
  <c r="L375" i="1" s="1"/>
  <c r="C376" i="1"/>
  <c r="R376" i="1" s="1"/>
  <c r="C377" i="1"/>
  <c r="C343" i="1"/>
  <c r="Q343" i="1" s="1"/>
  <c r="C344" i="1"/>
  <c r="B344" i="1" s="1"/>
  <c r="C345" i="1"/>
  <c r="C346" i="1"/>
  <c r="R346" i="1" s="1"/>
  <c r="C347" i="1"/>
  <c r="Q347" i="1" s="1"/>
  <c r="C348" i="1"/>
  <c r="M348" i="1" s="1"/>
  <c r="C349" i="1"/>
  <c r="A349" i="1" s="1"/>
  <c r="C350" i="1"/>
  <c r="C351" i="1"/>
  <c r="B351" i="1" s="1"/>
  <c r="I687" i="15"/>
  <c r="B629" i="15"/>
  <c r="B597" i="15"/>
  <c r="B510" i="15"/>
  <c r="B464" i="15"/>
  <c r="B59" i="15"/>
  <c r="Q351" i="1"/>
  <c r="N373" i="1"/>
  <c r="B61" i="15"/>
  <c r="B666" i="15" s="1"/>
  <c r="B687" i="15" s="1"/>
  <c r="J998" i="1"/>
  <c r="K998" i="1"/>
  <c r="L998" i="1"/>
  <c r="M998" i="1"/>
  <c r="N998" i="1"/>
  <c r="O998" i="1"/>
  <c r="P998" i="1"/>
  <c r="Q998" i="1"/>
  <c r="R998" i="1"/>
  <c r="A998" i="1"/>
  <c r="B998" i="1"/>
  <c r="A62" i="1"/>
  <c r="B62" i="1"/>
  <c r="A63" i="1"/>
  <c r="B63" i="1"/>
  <c r="A64" i="1"/>
  <c r="B64" i="1"/>
  <c r="A76" i="1"/>
  <c r="B76" i="1"/>
  <c r="A77" i="1"/>
  <c r="B77" i="1"/>
  <c r="A89" i="1"/>
  <c r="B89" i="1"/>
  <c r="A90" i="1"/>
  <c r="B90" i="1"/>
  <c r="A115" i="1"/>
  <c r="B115" i="1"/>
  <c r="A130" i="1"/>
  <c r="B130" i="1"/>
  <c r="A148" i="1"/>
  <c r="B148" i="1"/>
  <c r="A149" i="1"/>
  <c r="B149" i="1"/>
  <c r="A150" i="1"/>
  <c r="B150" i="1"/>
  <c r="A151" i="1"/>
  <c r="B151" i="1"/>
  <c r="A152" i="1"/>
  <c r="B152" i="1"/>
  <c r="A155" i="1"/>
  <c r="B155" i="1"/>
  <c r="A161" i="1"/>
  <c r="B161" i="1"/>
  <c r="A177" i="1"/>
  <c r="B177" i="1"/>
  <c r="A193" i="1"/>
  <c r="B193" i="1"/>
  <c r="A194" i="1"/>
  <c r="B194" i="1"/>
  <c r="A195" i="1"/>
  <c r="B195" i="1"/>
  <c r="A211" i="1"/>
  <c r="B211" i="1"/>
  <c r="A212" i="1"/>
  <c r="B212" i="1"/>
  <c r="A213" i="1"/>
  <c r="B213" i="1"/>
  <c r="A229" i="1"/>
  <c r="B229" i="1"/>
  <c r="A230" i="1"/>
  <c r="B230" i="1"/>
  <c r="A231" i="1"/>
  <c r="B231" i="1"/>
  <c r="A247" i="1"/>
  <c r="B247" i="1"/>
  <c r="A263" i="1"/>
  <c r="B263" i="1"/>
  <c r="A264" i="1"/>
  <c r="B264" i="1"/>
  <c r="A265" i="1"/>
  <c r="B265" i="1"/>
  <c r="A310" i="1"/>
  <c r="B310" i="1"/>
  <c r="A313" i="1"/>
  <c r="B313" i="1"/>
  <c r="A314" i="1"/>
  <c r="B314" i="1"/>
  <c r="A330" i="1"/>
  <c r="B330" i="1"/>
  <c r="A378" i="1"/>
  <c r="B378" i="1"/>
  <c r="A403" i="1"/>
  <c r="B403" i="1"/>
  <c r="A453" i="1"/>
  <c r="B453" i="1"/>
  <c r="A454" i="1"/>
  <c r="B454" i="1"/>
  <c r="A455" i="1"/>
  <c r="B455" i="1"/>
  <c r="A456" i="1"/>
  <c r="B456" i="1"/>
  <c r="A987" i="1"/>
  <c r="B987" i="1"/>
  <c r="A990" i="1"/>
  <c r="B990" i="1"/>
  <c r="A994" i="1"/>
  <c r="B994" i="1"/>
  <c r="A999" i="1"/>
  <c r="B999" i="1"/>
  <c r="A1008" i="1"/>
  <c r="B1008" i="1"/>
  <c r="A1009" i="1"/>
  <c r="B1009" i="1"/>
  <c r="A1010" i="1"/>
  <c r="B1010" i="1"/>
  <c r="A1011" i="1"/>
  <c r="B1011" i="1"/>
  <c r="A1012" i="1"/>
  <c r="B1012" i="1"/>
  <c r="A1014" i="1"/>
  <c r="B1014" i="1"/>
  <c r="A1015" i="1"/>
  <c r="B1015" i="1"/>
  <c r="A1016" i="1"/>
  <c r="B1016" i="1"/>
  <c r="A1017" i="1"/>
  <c r="B1017" i="1"/>
  <c r="A1018" i="1"/>
  <c r="B1018" i="1"/>
  <c r="A1019" i="1"/>
  <c r="B1019" i="1"/>
  <c r="A1020" i="1"/>
  <c r="B1020" i="1"/>
  <c r="A1021" i="1"/>
  <c r="B1021" i="1"/>
  <c r="A1027" i="1"/>
  <c r="B1027" i="1"/>
  <c r="A1048" i="1"/>
  <c r="B1048" i="1"/>
  <c r="A1049" i="1"/>
  <c r="A1075" i="1"/>
  <c r="B1075" i="1"/>
  <c r="A1078" i="1"/>
  <c r="B1078" i="1"/>
  <c r="A1090" i="1"/>
  <c r="B1090" i="1"/>
  <c r="A1105" i="1"/>
  <c r="B1105" i="1"/>
  <c r="A1122" i="1"/>
  <c r="B1122" i="1"/>
  <c r="A1172" i="1"/>
  <c r="B1172" i="1"/>
  <c r="A1173" i="1"/>
  <c r="B1173" i="1"/>
  <c r="A1268" i="1"/>
  <c r="B1268" i="1"/>
  <c r="A1223" i="1"/>
  <c r="B1223" i="1"/>
  <c r="A1228" i="1"/>
  <c r="B1228" i="1"/>
  <c r="A1233" i="1"/>
  <c r="B1233" i="1"/>
  <c r="A1238" i="1"/>
  <c r="B1238" i="1"/>
  <c r="A1243" i="1"/>
  <c r="B1243" i="1"/>
  <c r="A1248" i="1"/>
  <c r="B1248" i="1"/>
  <c r="A1253" i="1"/>
  <c r="B1253" i="1"/>
  <c r="A1258" i="1"/>
  <c r="B1258" i="1"/>
  <c r="A1263" i="1"/>
  <c r="B126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77" i="1"/>
  <c r="K77" i="1"/>
  <c r="L77" i="1"/>
  <c r="N77" i="1"/>
  <c r="O77" i="1"/>
  <c r="P77" i="1"/>
  <c r="Q77" i="1"/>
  <c r="R77" i="1"/>
  <c r="J89" i="1"/>
  <c r="K89" i="1"/>
  <c r="L89" i="1"/>
  <c r="M89" i="1"/>
  <c r="N89" i="1"/>
  <c r="O89" i="1"/>
  <c r="P89" i="1"/>
  <c r="Q89" i="1"/>
  <c r="R89" i="1"/>
  <c r="J90" i="1"/>
  <c r="K90" i="1"/>
  <c r="L90" i="1"/>
  <c r="N90" i="1"/>
  <c r="O90" i="1"/>
  <c r="P90" i="1"/>
  <c r="Q90" i="1"/>
  <c r="R90" i="1"/>
  <c r="J115" i="1"/>
  <c r="K115" i="1"/>
  <c r="L115" i="1"/>
  <c r="M115" i="1"/>
  <c r="N115" i="1"/>
  <c r="O115" i="1"/>
  <c r="P115" i="1"/>
  <c r="Q115" i="1"/>
  <c r="R115" i="1"/>
  <c r="J130" i="1"/>
  <c r="K130" i="1"/>
  <c r="L130" i="1"/>
  <c r="M130" i="1"/>
  <c r="N130" i="1"/>
  <c r="O130" i="1"/>
  <c r="P130" i="1"/>
  <c r="Q130" i="1"/>
  <c r="R130" i="1"/>
  <c r="J148" i="1"/>
  <c r="K148" i="1"/>
  <c r="L148" i="1"/>
  <c r="M148" i="1"/>
  <c r="N148" i="1"/>
  <c r="O148" i="1"/>
  <c r="P148" i="1"/>
  <c r="Q148" i="1"/>
  <c r="R148" i="1"/>
  <c r="J149" i="1"/>
  <c r="K149" i="1"/>
  <c r="L149" i="1"/>
  <c r="N149" i="1"/>
  <c r="O149" i="1"/>
  <c r="P149" i="1"/>
  <c r="Q149" i="1"/>
  <c r="R149" i="1"/>
  <c r="J150" i="1"/>
  <c r="K150" i="1"/>
  <c r="L150" i="1"/>
  <c r="M150" i="1"/>
  <c r="N150" i="1"/>
  <c r="O150" i="1"/>
  <c r="P150" i="1"/>
  <c r="Q150" i="1"/>
  <c r="R150" i="1"/>
  <c r="J151" i="1"/>
  <c r="K151" i="1"/>
  <c r="L151" i="1"/>
  <c r="M151" i="1"/>
  <c r="N151" i="1"/>
  <c r="O151" i="1"/>
  <c r="P151" i="1"/>
  <c r="Q151" i="1"/>
  <c r="R151" i="1"/>
  <c r="J152" i="1"/>
  <c r="K152" i="1"/>
  <c r="L152" i="1"/>
  <c r="M152" i="1"/>
  <c r="N152" i="1"/>
  <c r="O152" i="1"/>
  <c r="P152" i="1"/>
  <c r="Q152" i="1"/>
  <c r="R152" i="1"/>
  <c r="J155" i="1"/>
  <c r="K155" i="1"/>
  <c r="L155" i="1"/>
  <c r="M155" i="1"/>
  <c r="N155" i="1"/>
  <c r="O155" i="1"/>
  <c r="P155" i="1"/>
  <c r="Q155" i="1"/>
  <c r="R155" i="1"/>
  <c r="J161" i="1"/>
  <c r="K161" i="1"/>
  <c r="L161" i="1"/>
  <c r="M161" i="1"/>
  <c r="N161" i="1"/>
  <c r="O161" i="1"/>
  <c r="P161" i="1"/>
  <c r="Q161" i="1"/>
  <c r="R161" i="1"/>
  <c r="J177" i="1"/>
  <c r="K177" i="1"/>
  <c r="L177" i="1"/>
  <c r="M177" i="1"/>
  <c r="N177" i="1"/>
  <c r="O177" i="1"/>
  <c r="P177" i="1"/>
  <c r="Q177" i="1"/>
  <c r="R177"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211" i="1"/>
  <c r="K211" i="1"/>
  <c r="L211" i="1"/>
  <c r="M211" i="1"/>
  <c r="N211" i="1"/>
  <c r="O211" i="1"/>
  <c r="P211" i="1"/>
  <c r="Q211" i="1"/>
  <c r="R211" i="1"/>
  <c r="J212" i="1"/>
  <c r="K212" i="1"/>
  <c r="L212" i="1"/>
  <c r="M212" i="1"/>
  <c r="N212" i="1"/>
  <c r="O212" i="1"/>
  <c r="P212" i="1"/>
  <c r="Q212" i="1"/>
  <c r="R212" i="1"/>
  <c r="J213" i="1"/>
  <c r="K213" i="1"/>
  <c r="L213" i="1"/>
  <c r="M213" i="1"/>
  <c r="N213" i="1"/>
  <c r="O213" i="1"/>
  <c r="P213" i="1"/>
  <c r="Q213" i="1"/>
  <c r="R213" i="1"/>
  <c r="J229" i="1"/>
  <c r="K229" i="1"/>
  <c r="L229" i="1"/>
  <c r="M229" i="1"/>
  <c r="N229" i="1"/>
  <c r="O229" i="1"/>
  <c r="P229" i="1"/>
  <c r="Q229" i="1"/>
  <c r="R229" i="1"/>
  <c r="J230" i="1"/>
  <c r="K230" i="1"/>
  <c r="L230" i="1"/>
  <c r="N230" i="1"/>
  <c r="O230" i="1"/>
  <c r="P230" i="1"/>
  <c r="Q230" i="1"/>
  <c r="R230" i="1"/>
  <c r="J231" i="1"/>
  <c r="K231" i="1"/>
  <c r="L231" i="1"/>
  <c r="M231" i="1"/>
  <c r="N231" i="1"/>
  <c r="O231" i="1"/>
  <c r="P231" i="1"/>
  <c r="Q231" i="1"/>
  <c r="R231" i="1"/>
  <c r="J247" i="1"/>
  <c r="K247" i="1"/>
  <c r="L247" i="1"/>
  <c r="M247" i="1"/>
  <c r="N247" i="1"/>
  <c r="O247" i="1"/>
  <c r="P247" i="1"/>
  <c r="Q247" i="1"/>
  <c r="R247" i="1"/>
  <c r="J263" i="1"/>
  <c r="K263" i="1"/>
  <c r="L263" i="1"/>
  <c r="M263" i="1"/>
  <c r="N263" i="1"/>
  <c r="O263" i="1"/>
  <c r="P263" i="1"/>
  <c r="Q263" i="1"/>
  <c r="R263" i="1"/>
  <c r="J264" i="1"/>
  <c r="K264" i="1"/>
  <c r="L264" i="1"/>
  <c r="M264" i="1"/>
  <c r="N264" i="1"/>
  <c r="O264" i="1"/>
  <c r="P264" i="1"/>
  <c r="Q264" i="1"/>
  <c r="R264" i="1"/>
  <c r="J265" i="1"/>
  <c r="K265" i="1"/>
  <c r="L265" i="1"/>
  <c r="M265" i="1"/>
  <c r="N265" i="1"/>
  <c r="O265" i="1"/>
  <c r="P265" i="1"/>
  <c r="Q265" i="1"/>
  <c r="R265" i="1"/>
  <c r="J310" i="1"/>
  <c r="K310" i="1"/>
  <c r="L310" i="1"/>
  <c r="M310" i="1"/>
  <c r="N310" i="1"/>
  <c r="O310" i="1"/>
  <c r="P310" i="1"/>
  <c r="Q310" i="1"/>
  <c r="R310" i="1"/>
  <c r="J313" i="1"/>
  <c r="K313" i="1"/>
  <c r="L313" i="1"/>
  <c r="M313" i="1"/>
  <c r="N313" i="1"/>
  <c r="O313" i="1"/>
  <c r="P313" i="1"/>
  <c r="Q313" i="1"/>
  <c r="R313" i="1"/>
  <c r="J314" i="1"/>
  <c r="K314" i="1"/>
  <c r="L314" i="1"/>
  <c r="M314" i="1"/>
  <c r="N314" i="1"/>
  <c r="O314" i="1"/>
  <c r="P314" i="1"/>
  <c r="Q314" i="1"/>
  <c r="R314" i="1"/>
  <c r="J330" i="1"/>
  <c r="K330" i="1"/>
  <c r="L330" i="1"/>
  <c r="M330" i="1"/>
  <c r="N330" i="1"/>
  <c r="P330" i="1"/>
  <c r="Q330" i="1"/>
  <c r="R330" i="1"/>
  <c r="J378" i="1"/>
  <c r="K378" i="1"/>
  <c r="L378" i="1"/>
  <c r="M378" i="1"/>
  <c r="N378" i="1"/>
  <c r="O378" i="1"/>
  <c r="P378" i="1"/>
  <c r="Q378" i="1"/>
  <c r="R378" i="1"/>
  <c r="J403" i="1"/>
  <c r="K403" i="1"/>
  <c r="L403" i="1"/>
  <c r="M403" i="1"/>
  <c r="N403" i="1"/>
  <c r="O403" i="1"/>
  <c r="P403" i="1"/>
  <c r="Q403" i="1"/>
  <c r="R403" i="1"/>
  <c r="J453" i="1"/>
  <c r="K453" i="1"/>
  <c r="L453" i="1"/>
  <c r="M453" i="1"/>
  <c r="N453" i="1"/>
  <c r="O453" i="1"/>
  <c r="P453" i="1"/>
  <c r="Q453" i="1"/>
  <c r="R453" i="1"/>
  <c r="J454" i="1"/>
  <c r="K454" i="1"/>
  <c r="L454" i="1"/>
  <c r="M454" i="1"/>
  <c r="N454" i="1"/>
  <c r="O454" i="1"/>
  <c r="P454" i="1"/>
  <c r="Q454" i="1"/>
  <c r="R454" i="1"/>
  <c r="J455" i="1"/>
  <c r="K455" i="1"/>
  <c r="L455" i="1"/>
  <c r="M455" i="1"/>
  <c r="N455" i="1"/>
  <c r="O455" i="1"/>
  <c r="P455" i="1"/>
  <c r="Q455" i="1"/>
  <c r="R455" i="1"/>
  <c r="J737" i="1"/>
  <c r="K737" i="1"/>
  <c r="L737" i="1"/>
  <c r="M737" i="1"/>
  <c r="N737" i="1"/>
  <c r="O737" i="1"/>
  <c r="P737" i="1"/>
  <c r="Q737" i="1"/>
  <c r="R737" i="1"/>
  <c r="J736" i="1"/>
  <c r="K736" i="1"/>
  <c r="L736" i="1"/>
  <c r="M736" i="1"/>
  <c r="N736" i="1"/>
  <c r="O736" i="1"/>
  <c r="P736" i="1"/>
  <c r="Q736" i="1"/>
  <c r="R736" i="1"/>
  <c r="J456" i="1"/>
  <c r="K456" i="1"/>
  <c r="L456" i="1"/>
  <c r="M456" i="1"/>
  <c r="N456" i="1"/>
  <c r="O456" i="1"/>
  <c r="P456" i="1"/>
  <c r="Q456" i="1"/>
  <c r="R456" i="1"/>
  <c r="J731" i="1"/>
  <c r="K731" i="1"/>
  <c r="L731" i="1"/>
  <c r="M731" i="1"/>
  <c r="N731" i="1"/>
  <c r="O731" i="1"/>
  <c r="P731" i="1"/>
  <c r="Q731" i="1"/>
  <c r="R731" i="1"/>
  <c r="J732" i="1"/>
  <c r="K732" i="1"/>
  <c r="L732" i="1"/>
  <c r="M732" i="1"/>
  <c r="N732" i="1"/>
  <c r="O732" i="1"/>
  <c r="P732" i="1"/>
  <c r="Q732" i="1"/>
  <c r="R732" i="1"/>
  <c r="J733" i="1"/>
  <c r="K733" i="1"/>
  <c r="L733" i="1"/>
  <c r="M733" i="1"/>
  <c r="N733" i="1"/>
  <c r="O733" i="1"/>
  <c r="P733" i="1"/>
  <c r="Q733" i="1"/>
  <c r="R733" i="1"/>
  <c r="J734" i="1"/>
  <c r="K734" i="1"/>
  <c r="L734" i="1"/>
  <c r="M734" i="1"/>
  <c r="N734" i="1"/>
  <c r="O734" i="1"/>
  <c r="P734" i="1"/>
  <c r="Q734" i="1"/>
  <c r="R734" i="1"/>
  <c r="J987" i="1"/>
  <c r="K987" i="1"/>
  <c r="L987" i="1"/>
  <c r="M987" i="1"/>
  <c r="N987" i="1"/>
  <c r="O987" i="1"/>
  <c r="P987" i="1"/>
  <c r="Q987" i="1"/>
  <c r="R987" i="1"/>
  <c r="J990" i="1"/>
  <c r="K990" i="1"/>
  <c r="L990" i="1"/>
  <c r="M990" i="1"/>
  <c r="N990" i="1"/>
  <c r="O990" i="1"/>
  <c r="P990" i="1"/>
  <c r="Q990" i="1"/>
  <c r="R990" i="1"/>
  <c r="J994" i="1"/>
  <c r="K994" i="1"/>
  <c r="L994" i="1"/>
  <c r="M994" i="1"/>
  <c r="N994" i="1"/>
  <c r="O994" i="1"/>
  <c r="P994" i="1"/>
  <c r="Q994" i="1"/>
  <c r="R994" i="1"/>
  <c r="J999" i="1"/>
  <c r="K999" i="1"/>
  <c r="L999" i="1"/>
  <c r="M999" i="1"/>
  <c r="N999" i="1"/>
  <c r="O999" i="1"/>
  <c r="P999" i="1"/>
  <c r="Q999" i="1"/>
  <c r="R999" i="1"/>
  <c r="J1008" i="1"/>
  <c r="K1008" i="1"/>
  <c r="L1008" i="1"/>
  <c r="M1008" i="1"/>
  <c r="N1008" i="1"/>
  <c r="O1008" i="1"/>
  <c r="P1008" i="1"/>
  <c r="Q1008" i="1"/>
  <c r="R1008" i="1"/>
  <c r="J1009" i="1"/>
  <c r="K1009" i="1"/>
  <c r="L1009" i="1"/>
  <c r="M1009" i="1"/>
  <c r="N1009" i="1"/>
  <c r="O1009" i="1"/>
  <c r="P1009" i="1"/>
  <c r="Q1009" i="1"/>
  <c r="R1009" i="1"/>
  <c r="J1010" i="1"/>
  <c r="K1010" i="1"/>
  <c r="L1010" i="1"/>
  <c r="M1010" i="1"/>
  <c r="N1010" i="1"/>
  <c r="O1010" i="1"/>
  <c r="P1010" i="1"/>
  <c r="Q1010" i="1"/>
  <c r="R1010" i="1"/>
  <c r="J1011" i="1"/>
  <c r="K1011" i="1"/>
  <c r="L1011" i="1"/>
  <c r="M1011" i="1"/>
  <c r="N1011" i="1"/>
  <c r="O1011" i="1"/>
  <c r="P1011" i="1"/>
  <c r="Q1011" i="1"/>
  <c r="R1011" i="1"/>
  <c r="J1012" i="1"/>
  <c r="K1012" i="1"/>
  <c r="L1012" i="1"/>
  <c r="M1012" i="1"/>
  <c r="N1012" i="1"/>
  <c r="O1012" i="1"/>
  <c r="P1012" i="1"/>
  <c r="Q1012" i="1"/>
  <c r="R1012" i="1"/>
  <c r="J1014" i="1"/>
  <c r="K1014" i="1"/>
  <c r="L1014" i="1"/>
  <c r="M1014" i="1"/>
  <c r="N1014" i="1"/>
  <c r="O1014" i="1"/>
  <c r="P1014" i="1"/>
  <c r="Q1014" i="1"/>
  <c r="R1014" i="1"/>
  <c r="J1015" i="1"/>
  <c r="K1015" i="1"/>
  <c r="L1015" i="1"/>
  <c r="M1015" i="1"/>
  <c r="N1015" i="1"/>
  <c r="O1015" i="1"/>
  <c r="P1015" i="1"/>
  <c r="Q1015" i="1"/>
  <c r="R1015" i="1"/>
  <c r="J1016" i="1"/>
  <c r="K1016" i="1"/>
  <c r="L1016" i="1"/>
  <c r="M1016" i="1"/>
  <c r="N1016" i="1"/>
  <c r="O1016" i="1"/>
  <c r="P1016" i="1"/>
  <c r="Q1016" i="1"/>
  <c r="R1016" i="1"/>
  <c r="J1017" i="1"/>
  <c r="K1017" i="1"/>
  <c r="L1017" i="1"/>
  <c r="M1017" i="1"/>
  <c r="N1017" i="1"/>
  <c r="O1017" i="1"/>
  <c r="P1017" i="1"/>
  <c r="Q1017" i="1"/>
  <c r="R1017"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P1021" i="1"/>
  <c r="Q1021" i="1"/>
  <c r="R1021" i="1"/>
  <c r="J1027" i="1"/>
  <c r="K1027" i="1"/>
  <c r="L1027" i="1"/>
  <c r="M1027" i="1"/>
  <c r="N1027" i="1"/>
  <c r="O1027" i="1"/>
  <c r="P1027" i="1"/>
  <c r="Q1027" i="1"/>
  <c r="R1027" i="1"/>
  <c r="J1048" i="1"/>
  <c r="K1048" i="1"/>
  <c r="L1048" i="1"/>
  <c r="M1048" i="1"/>
  <c r="N1048" i="1"/>
  <c r="O1048" i="1"/>
  <c r="P1048" i="1"/>
  <c r="Q1048" i="1"/>
  <c r="R1048" i="1"/>
  <c r="J1049" i="1"/>
  <c r="K1049" i="1"/>
  <c r="L1049" i="1"/>
  <c r="M1049" i="1"/>
  <c r="N1049" i="1"/>
  <c r="O1049" i="1"/>
  <c r="P1049" i="1"/>
  <c r="Q1049" i="1"/>
  <c r="R1049" i="1"/>
  <c r="J1075" i="1"/>
  <c r="K1075" i="1"/>
  <c r="L1075" i="1"/>
  <c r="M1075" i="1"/>
  <c r="N1075" i="1"/>
  <c r="O1075" i="1"/>
  <c r="P1075" i="1"/>
  <c r="Q1075" i="1"/>
  <c r="R1075" i="1"/>
  <c r="J1078" i="1"/>
  <c r="K1078" i="1"/>
  <c r="L1078" i="1"/>
  <c r="M1078" i="1"/>
  <c r="N1078" i="1"/>
  <c r="O1078" i="1"/>
  <c r="P1078" i="1"/>
  <c r="Q1078" i="1"/>
  <c r="R1078" i="1"/>
  <c r="J1090" i="1"/>
  <c r="K1090" i="1"/>
  <c r="L1090" i="1"/>
  <c r="M1090" i="1"/>
  <c r="N1090" i="1"/>
  <c r="O1090" i="1"/>
  <c r="P1090" i="1"/>
  <c r="Q1090" i="1"/>
  <c r="R1090" i="1"/>
  <c r="J1105" i="1"/>
  <c r="K1105" i="1"/>
  <c r="L1105" i="1"/>
  <c r="M1105" i="1"/>
  <c r="N1105" i="1"/>
  <c r="O1105" i="1"/>
  <c r="P1105" i="1"/>
  <c r="Q1105" i="1"/>
  <c r="R1105" i="1"/>
  <c r="J1122" i="1"/>
  <c r="K1122" i="1"/>
  <c r="L1122" i="1"/>
  <c r="M1122" i="1"/>
  <c r="N1122" i="1"/>
  <c r="O1122" i="1"/>
  <c r="P1122" i="1"/>
  <c r="Q1122" i="1"/>
  <c r="R1122" i="1"/>
  <c r="K1128" i="1"/>
  <c r="K1129" i="1"/>
  <c r="K1140" i="1"/>
  <c r="K1165" i="1"/>
  <c r="J1172" i="1"/>
  <c r="K1172" i="1"/>
  <c r="L1172" i="1"/>
  <c r="M1172" i="1"/>
  <c r="N1172" i="1"/>
  <c r="O1172" i="1"/>
  <c r="P1172" i="1"/>
  <c r="Q1172" i="1"/>
  <c r="R1172" i="1"/>
  <c r="J1173" i="1"/>
  <c r="K1173" i="1"/>
  <c r="L1173" i="1"/>
  <c r="M1173" i="1"/>
  <c r="N1173" i="1"/>
  <c r="O1173" i="1"/>
  <c r="P1173" i="1"/>
  <c r="Q1173" i="1"/>
  <c r="R1173" i="1"/>
  <c r="K1179" i="1"/>
  <c r="K1180" i="1"/>
  <c r="K1191" i="1"/>
  <c r="K1216" i="1"/>
  <c r="J1268" i="1"/>
  <c r="K1268" i="1"/>
  <c r="L1268" i="1"/>
  <c r="M1268" i="1"/>
  <c r="N1268" i="1"/>
  <c r="O1268" i="1"/>
  <c r="P1268" i="1"/>
  <c r="Q1268" i="1"/>
  <c r="R1268" i="1"/>
  <c r="J1223" i="1"/>
  <c r="K1223" i="1"/>
  <c r="L1223" i="1"/>
  <c r="M1223" i="1"/>
  <c r="N1223" i="1"/>
  <c r="O1223" i="1"/>
  <c r="P1223" i="1"/>
  <c r="Q1223" i="1"/>
  <c r="R1223" i="1"/>
  <c r="J1228" i="1"/>
  <c r="K1228" i="1"/>
  <c r="L1228" i="1"/>
  <c r="M1228" i="1"/>
  <c r="N1228" i="1"/>
  <c r="O1228" i="1"/>
  <c r="R1228" i="1"/>
  <c r="J1233" i="1"/>
  <c r="K1233" i="1"/>
  <c r="L1233" i="1"/>
  <c r="M1233" i="1"/>
  <c r="N1233" i="1"/>
  <c r="O1233" i="1"/>
  <c r="R1233" i="1"/>
  <c r="J1238" i="1"/>
  <c r="K1238" i="1"/>
  <c r="L1238" i="1"/>
  <c r="M1238" i="1"/>
  <c r="N1238" i="1"/>
  <c r="O1238" i="1"/>
  <c r="R1238" i="1"/>
  <c r="J1243" i="1"/>
  <c r="K1243" i="1"/>
  <c r="L1243" i="1"/>
  <c r="M1243" i="1"/>
  <c r="N1243" i="1"/>
  <c r="O1243" i="1"/>
  <c r="R1243" i="1"/>
  <c r="J1248" i="1"/>
  <c r="K1248" i="1"/>
  <c r="L1248" i="1"/>
  <c r="M1248" i="1"/>
  <c r="N1248" i="1"/>
  <c r="O1248" i="1"/>
  <c r="R1248" i="1"/>
  <c r="J1253" i="1"/>
  <c r="K1253" i="1"/>
  <c r="L1253" i="1"/>
  <c r="M1253" i="1"/>
  <c r="N1253" i="1"/>
  <c r="O1253" i="1"/>
  <c r="R1253" i="1"/>
  <c r="J1258" i="1"/>
  <c r="K1258" i="1"/>
  <c r="L1258" i="1"/>
  <c r="M1258" i="1"/>
  <c r="N1258" i="1"/>
  <c r="O1258" i="1"/>
  <c r="R1258" i="1"/>
  <c r="J1263" i="1"/>
  <c r="K1263" i="1"/>
  <c r="L1263" i="1"/>
  <c r="M1263" i="1"/>
  <c r="N1263" i="1"/>
  <c r="O1263" i="1"/>
  <c r="R1263" i="1"/>
  <c r="K99" i="19"/>
  <c r="Q1263" i="1" s="1"/>
  <c r="K98" i="19"/>
  <c r="Q1258" i="1" s="1"/>
  <c r="K97" i="19"/>
  <c r="Q1253" i="1" s="1"/>
  <c r="K96" i="19"/>
  <c r="Q1248" i="1" s="1"/>
  <c r="K95" i="19"/>
  <c r="Q1243" i="1" s="1"/>
  <c r="K94" i="19"/>
  <c r="Q1238" i="1"/>
  <c r="K93" i="19"/>
  <c r="Q1233" i="1" s="1"/>
  <c r="K92" i="19"/>
  <c r="Q1228" i="1" s="1"/>
  <c r="J99" i="19"/>
  <c r="P1263" i="1" s="1"/>
  <c r="J98" i="19"/>
  <c r="P1258" i="1" s="1"/>
  <c r="J97" i="19"/>
  <c r="P1253" i="1" s="1"/>
  <c r="J96" i="19"/>
  <c r="P1248" i="1" s="1"/>
  <c r="J95" i="19"/>
  <c r="P1243" i="1" s="1"/>
  <c r="J94" i="19"/>
  <c r="P1238" i="1" s="1"/>
  <c r="J93" i="19"/>
  <c r="P1233" i="1" s="1"/>
  <c r="J92" i="19"/>
  <c r="P1228" i="1" s="1"/>
  <c r="L90" i="19"/>
  <c r="R1216" i="1" s="1"/>
  <c r="K90" i="19"/>
  <c r="Q1216" i="1" s="1"/>
  <c r="J90" i="19"/>
  <c r="P1216" i="1" s="1"/>
  <c r="I90" i="19"/>
  <c r="O1216" i="1"/>
  <c r="H90" i="19"/>
  <c r="N1216" i="1" s="1"/>
  <c r="G90" i="19"/>
  <c r="M1216" i="1" s="1"/>
  <c r="F90" i="19"/>
  <c r="L1216" i="1" s="1"/>
  <c r="D90" i="19"/>
  <c r="J1216" i="1" s="1"/>
  <c r="L89" i="19"/>
  <c r="R1191" i="1" s="1"/>
  <c r="K89" i="19"/>
  <c r="Q1191" i="1" s="1"/>
  <c r="J89" i="19"/>
  <c r="P1191" i="1" s="1"/>
  <c r="I89" i="19"/>
  <c r="O1191" i="1" s="1"/>
  <c r="H89" i="19"/>
  <c r="N1191" i="1" s="1"/>
  <c r="G89" i="19"/>
  <c r="M1191" i="1" s="1"/>
  <c r="F89" i="19"/>
  <c r="L1191" i="1" s="1"/>
  <c r="D89" i="19"/>
  <c r="J1191" i="1" s="1"/>
  <c r="L88" i="19"/>
  <c r="R1180" i="1" s="1"/>
  <c r="K88" i="19"/>
  <c r="Q1180" i="1" s="1"/>
  <c r="J88" i="19"/>
  <c r="P1180" i="1" s="1"/>
  <c r="I88" i="19"/>
  <c r="O1180" i="1"/>
  <c r="H88" i="19"/>
  <c r="N1180" i="1" s="1"/>
  <c r="G88" i="19"/>
  <c r="M1180" i="1" s="1"/>
  <c r="F88" i="19"/>
  <c r="L1180" i="1" s="1"/>
  <c r="D88" i="19"/>
  <c r="J1180" i="1" s="1"/>
  <c r="L87" i="19"/>
  <c r="R1179" i="1" s="1"/>
  <c r="K87" i="19"/>
  <c r="Q1179" i="1" s="1"/>
  <c r="J87" i="19"/>
  <c r="P1179" i="1" s="1"/>
  <c r="I87" i="19"/>
  <c r="O1179" i="1" s="1"/>
  <c r="H87" i="19"/>
  <c r="N1179" i="1"/>
  <c r="G87" i="19"/>
  <c r="M1179" i="1" s="1"/>
  <c r="F87" i="19"/>
  <c r="L1179" i="1" s="1"/>
  <c r="D87" i="19"/>
  <c r="J1179" i="1" s="1"/>
  <c r="B87" i="19"/>
  <c r="B1179" i="1" s="1"/>
  <c r="B88" i="19"/>
  <c r="B1180" i="1" s="1"/>
  <c r="B89" i="19"/>
  <c r="B1191" i="1" s="1"/>
  <c r="B90" i="19"/>
  <c r="B1216" i="1" s="1"/>
  <c r="A88" i="19"/>
  <c r="A1180" i="1" s="1"/>
  <c r="A89" i="19"/>
  <c r="A1191" i="1" s="1"/>
  <c r="A90" i="19"/>
  <c r="A1216" i="1" s="1"/>
  <c r="A87" i="19"/>
  <c r="A1179" i="1" s="1"/>
  <c r="L84" i="19"/>
  <c r="R1165" i="1" s="1"/>
  <c r="K84" i="19"/>
  <c r="Q1165" i="1" s="1"/>
  <c r="J84" i="19"/>
  <c r="P1165" i="1" s="1"/>
  <c r="I84" i="19"/>
  <c r="O1165" i="1" s="1"/>
  <c r="H84" i="19"/>
  <c r="N1165" i="1" s="1"/>
  <c r="G84" i="19"/>
  <c r="M1165" i="1" s="1"/>
  <c r="F84" i="19"/>
  <c r="L1165" i="1" s="1"/>
  <c r="D84" i="19"/>
  <c r="J1165" i="1" s="1"/>
  <c r="L83" i="19"/>
  <c r="K83" i="19"/>
  <c r="J83" i="19"/>
  <c r="P1140" i="1" s="1"/>
  <c r="I83" i="19"/>
  <c r="O1140" i="1" s="1"/>
  <c r="H83" i="19"/>
  <c r="N1140" i="1" s="1"/>
  <c r="G83" i="19"/>
  <c r="M1140" i="1"/>
  <c r="F83" i="19"/>
  <c r="L1140" i="1" s="1"/>
  <c r="D83" i="19"/>
  <c r="J1140" i="1" s="1"/>
  <c r="L82" i="19"/>
  <c r="R1129" i="1" s="1"/>
  <c r="K82" i="19"/>
  <c r="Q1129" i="1" s="1"/>
  <c r="J82" i="19"/>
  <c r="P1129" i="1" s="1"/>
  <c r="I82" i="19"/>
  <c r="O1129" i="1" s="1"/>
  <c r="H82" i="19"/>
  <c r="G82" i="19"/>
  <c r="M1129" i="1" s="1"/>
  <c r="F82" i="19"/>
  <c r="L1129" i="1" s="1"/>
  <c r="D82" i="19"/>
  <c r="J1129" i="1" s="1"/>
  <c r="L81" i="19"/>
  <c r="R1128" i="1" s="1"/>
  <c r="K81" i="19"/>
  <c r="Q1128" i="1" s="1"/>
  <c r="J81" i="19"/>
  <c r="P1128" i="1" s="1"/>
  <c r="I81" i="19"/>
  <c r="O1128" i="1"/>
  <c r="H81" i="19"/>
  <c r="N1128" i="1" s="1"/>
  <c r="G81" i="19"/>
  <c r="M1128" i="1"/>
  <c r="F81" i="19"/>
  <c r="L1128" i="1" s="1"/>
  <c r="D81" i="19"/>
  <c r="J1128" i="1" s="1"/>
  <c r="B84" i="19"/>
  <c r="B1165" i="1" s="1"/>
  <c r="A84" i="19"/>
  <c r="A1165" i="1" s="1"/>
  <c r="B83" i="19"/>
  <c r="B1140" i="1"/>
  <c r="A83" i="19"/>
  <c r="A1140" i="1"/>
  <c r="B82" i="19"/>
  <c r="B1129" i="1" s="1"/>
  <c r="A82" i="19"/>
  <c r="A1129" i="1" s="1"/>
  <c r="B81" i="19"/>
  <c r="B1128" i="1" s="1"/>
  <c r="A81" i="19"/>
  <c r="A1128" i="1" s="1"/>
  <c r="G31" i="19"/>
  <c r="M230" i="1" s="1"/>
  <c r="G17" i="19"/>
  <c r="M149" i="1" s="1"/>
  <c r="G11" i="19"/>
  <c r="M90" i="1" s="1"/>
  <c r="G9" i="19"/>
  <c r="M77" i="1" s="1"/>
  <c r="C380" i="1"/>
  <c r="B380" i="1" s="1"/>
  <c r="C381" i="1"/>
  <c r="C382" i="1"/>
  <c r="P382" i="1" s="1"/>
  <c r="C383" i="1"/>
  <c r="C384" i="1"/>
  <c r="C385" i="1"/>
  <c r="O385" i="1" s="1"/>
  <c r="C386" i="1"/>
  <c r="C387" i="1"/>
  <c r="C388" i="1"/>
  <c r="A388" i="1" s="1"/>
  <c r="C389" i="1"/>
  <c r="C390" i="1"/>
  <c r="M390" i="1" s="1"/>
  <c r="C391" i="1"/>
  <c r="C392" i="1"/>
  <c r="C393" i="1"/>
  <c r="Q393" i="1" s="1"/>
  <c r="C394" i="1"/>
  <c r="K394" i="1" s="1"/>
  <c r="C395" i="1"/>
  <c r="C396" i="1"/>
  <c r="Q396" i="1" s="1"/>
  <c r="C397" i="1"/>
  <c r="C398" i="1"/>
  <c r="B398" i="1" s="1"/>
  <c r="C399" i="1"/>
  <c r="C400" i="1"/>
  <c r="M400" i="1" s="1"/>
  <c r="C401" i="1"/>
  <c r="B401" i="1" s="1"/>
  <c r="C402" i="1"/>
  <c r="C379"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199" i="1"/>
  <c r="C1200" i="1"/>
  <c r="K1200" i="1" s="1"/>
  <c r="C1201" i="1"/>
  <c r="C1202" i="1"/>
  <c r="B1202" i="1" s="1"/>
  <c r="C1203" i="1"/>
  <c r="C1204" i="1"/>
  <c r="C1205" i="1"/>
  <c r="C1206" i="1"/>
  <c r="K1206" i="1" s="1"/>
  <c r="C1207" i="1"/>
  <c r="C1208" i="1"/>
  <c r="C1209" i="1"/>
  <c r="C1210" i="1"/>
  <c r="C1211" i="1"/>
  <c r="C1212" i="1"/>
  <c r="C1213" i="1"/>
  <c r="C1214" i="1"/>
  <c r="C1215" i="1"/>
  <c r="C1148" i="1"/>
  <c r="C1149" i="1"/>
  <c r="C1150" i="1"/>
  <c r="N1150" i="1" s="1"/>
  <c r="C1151" i="1"/>
  <c r="C1152" i="1"/>
  <c r="C1153" i="1"/>
  <c r="C1154" i="1"/>
  <c r="L1154" i="1" s="1"/>
  <c r="C1155" i="1"/>
  <c r="B1155" i="1" s="1"/>
  <c r="C1156" i="1"/>
  <c r="J1156" i="1" s="1"/>
  <c r="C1157" i="1"/>
  <c r="C1158" i="1"/>
  <c r="L1158" i="1" s="1"/>
  <c r="C1159" i="1"/>
  <c r="C1160" i="1"/>
  <c r="C1161" i="1"/>
  <c r="C1162" i="1"/>
  <c r="C1163" i="1"/>
  <c r="C1164" i="1"/>
  <c r="N1164" i="1" s="1"/>
  <c r="C995" i="1"/>
  <c r="Q995" i="1" s="1"/>
  <c r="C991" i="1"/>
  <c r="C536" i="1"/>
  <c r="C537" i="1"/>
  <c r="R537" i="1" s="1"/>
  <c r="C538" i="1"/>
  <c r="C539" i="1"/>
  <c r="C540" i="1"/>
  <c r="J540" i="1" s="1"/>
  <c r="C541" i="1"/>
  <c r="C542" i="1"/>
  <c r="M542" i="1" s="1"/>
  <c r="C543" i="1"/>
  <c r="P543" i="1" s="1"/>
  <c r="C544" i="1"/>
  <c r="C545" i="1"/>
  <c r="B545" i="1" s="1"/>
  <c r="C546" i="1"/>
  <c r="K546" i="1" s="1"/>
  <c r="C547" i="1"/>
  <c r="C548" i="1"/>
  <c r="Q548" i="1" s="1"/>
  <c r="C549" i="1"/>
  <c r="C550" i="1"/>
  <c r="B550" i="1" s="1"/>
  <c r="C551" i="1"/>
  <c r="P551" i="1" s="1"/>
  <c r="C552" i="1"/>
  <c r="C553" i="1"/>
  <c r="C554" i="1"/>
  <c r="C555" i="1"/>
  <c r="C556" i="1"/>
  <c r="C557" i="1"/>
  <c r="L557" i="1" s="1"/>
  <c r="C558" i="1"/>
  <c r="K558" i="1" s="1"/>
  <c r="C559" i="1"/>
  <c r="P559" i="1" s="1"/>
  <c r="C560" i="1"/>
  <c r="C561" i="1"/>
  <c r="M561" i="1" s="1"/>
  <c r="C562" i="1"/>
  <c r="C563" i="1"/>
  <c r="M563" i="1" s="1"/>
  <c r="C564" i="1"/>
  <c r="A564" i="1" s="1"/>
  <c r="C565" i="1"/>
  <c r="Q565" i="1" s="1"/>
  <c r="C566" i="1"/>
  <c r="P566" i="1" s="1"/>
  <c r="C567" i="1"/>
  <c r="J567" i="1" s="1"/>
  <c r="C568" i="1"/>
  <c r="C569" i="1"/>
  <c r="N569" i="1" s="1"/>
  <c r="C570" i="1"/>
  <c r="C571" i="1"/>
  <c r="C572" i="1"/>
  <c r="M572" i="1" s="1"/>
  <c r="C573" i="1"/>
  <c r="C574" i="1"/>
  <c r="J574" i="1" s="1"/>
  <c r="C575" i="1"/>
  <c r="J575" i="1" s="1"/>
  <c r="C576" i="1"/>
  <c r="C577" i="1"/>
  <c r="C578" i="1"/>
  <c r="L578" i="1" s="1"/>
  <c r="C579" i="1"/>
  <c r="K579" i="1" s="1"/>
  <c r="C580" i="1"/>
  <c r="J580" i="1" s="1"/>
  <c r="C581" i="1"/>
  <c r="M581" i="1" s="1"/>
  <c r="C582" i="1"/>
  <c r="C583" i="1"/>
  <c r="J583" i="1" s="1"/>
  <c r="C584" i="1"/>
  <c r="C585" i="1"/>
  <c r="Q585" i="1" s="1"/>
  <c r="C586" i="1"/>
  <c r="A586" i="1" s="1"/>
  <c r="C587" i="1"/>
  <c r="C588" i="1"/>
  <c r="Q588" i="1" s="1"/>
  <c r="C589" i="1"/>
  <c r="A589" i="1" s="1"/>
  <c r="C590" i="1"/>
  <c r="N590" i="1" s="1"/>
  <c r="C591" i="1"/>
  <c r="R591" i="1" s="1"/>
  <c r="C592" i="1"/>
  <c r="O592" i="1" s="1"/>
  <c r="C593" i="1"/>
  <c r="C594" i="1"/>
  <c r="J594" i="1" s="1"/>
  <c r="C595" i="1"/>
  <c r="C596" i="1"/>
  <c r="N596" i="1" s="1"/>
  <c r="C597" i="1"/>
  <c r="R597" i="1" s="1"/>
  <c r="C598" i="1"/>
  <c r="O598" i="1" s="1"/>
  <c r="C599" i="1"/>
  <c r="R599" i="1" s="1"/>
  <c r="C600" i="1"/>
  <c r="C601" i="1"/>
  <c r="R601" i="1" s="1"/>
  <c r="C602" i="1"/>
  <c r="Q602" i="1" s="1"/>
  <c r="C603" i="1"/>
  <c r="C604" i="1"/>
  <c r="C605" i="1"/>
  <c r="K605" i="1" s="1"/>
  <c r="C606" i="1"/>
  <c r="O606" i="1" s="1"/>
  <c r="C607" i="1"/>
  <c r="J607" i="1" s="1"/>
  <c r="C608" i="1"/>
  <c r="C609" i="1"/>
  <c r="A609" i="1" s="1"/>
  <c r="C610" i="1"/>
  <c r="C611" i="1"/>
  <c r="C612" i="1"/>
  <c r="K612" i="1" s="1"/>
  <c r="C613" i="1"/>
  <c r="B613" i="1" s="1"/>
  <c r="C614" i="1"/>
  <c r="A614" i="1" s="1"/>
  <c r="C615" i="1"/>
  <c r="J615" i="1" s="1"/>
  <c r="C616" i="1"/>
  <c r="C617" i="1"/>
  <c r="C618" i="1"/>
  <c r="C619" i="1"/>
  <c r="C620" i="1"/>
  <c r="K620" i="1" s="1"/>
  <c r="C621" i="1"/>
  <c r="J621" i="1" s="1"/>
  <c r="C622" i="1"/>
  <c r="P622" i="1" s="1"/>
  <c r="C623" i="1"/>
  <c r="A623" i="1" s="1"/>
  <c r="C624" i="1"/>
  <c r="C625" i="1"/>
  <c r="A625" i="1" s="1"/>
  <c r="C626" i="1"/>
  <c r="C627" i="1"/>
  <c r="C628" i="1"/>
  <c r="N628" i="1" s="1"/>
  <c r="C629" i="1"/>
  <c r="L629" i="1" s="1"/>
  <c r="C630" i="1"/>
  <c r="C631" i="1"/>
  <c r="C632" i="1"/>
  <c r="C633" i="1"/>
  <c r="C634" i="1"/>
  <c r="L634" i="1" s="1"/>
  <c r="C635" i="1"/>
  <c r="C636" i="1"/>
  <c r="J636" i="1" s="1"/>
  <c r="C637" i="1"/>
  <c r="B637" i="1" s="1"/>
  <c r="C638" i="1"/>
  <c r="N638" i="1" s="1"/>
  <c r="C639" i="1"/>
  <c r="M639" i="1" s="1"/>
  <c r="C640" i="1"/>
  <c r="C641" i="1"/>
  <c r="A641" i="1" s="1"/>
  <c r="C642" i="1"/>
  <c r="A642" i="1" s="1"/>
  <c r="C643" i="1"/>
  <c r="C644" i="1"/>
  <c r="L644" i="1" s="1"/>
  <c r="C645" i="1"/>
  <c r="P645" i="1" s="1"/>
  <c r="C646" i="1"/>
  <c r="Q646" i="1" s="1"/>
  <c r="C647" i="1"/>
  <c r="R647" i="1" s="1"/>
  <c r="C648" i="1"/>
  <c r="C649" i="1"/>
  <c r="C650" i="1"/>
  <c r="C651" i="1"/>
  <c r="P651" i="1" s="1"/>
  <c r="C652" i="1"/>
  <c r="A652" i="1" s="1"/>
  <c r="C653" i="1"/>
  <c r="P653" i="1" s="1"/>
  <c r="C654" i="1"/>
  <c r="A654" i="1" s="1"/>
  <c r="C655" i="1"/>
  <c r="Q655" i="1" s="1"/>
  <c r="C656" i="1"/>
  <c r="C657" i="1"/>
  <c r="B657" i="1" s="1"/>
  <c r="C658" i="1"/>
  <c r="R658" i="1" s="1"/>
  <c r="C659" i="1"/>
  <c r="P659" i="1" s="1"/>
  <c r="C660" i="1"/>
  <c r="R660" i="1" s="1"/>
  <c r="C661" i="1"/>
  <c r="Q661" i="1" s="1"/>
  <c r="C662" i="1"/>
  <c r="A662" i="1" s="1"/>
  <c r="C663" i="1"/>
  <c r="P663" i="1" s="1"/>
  <c r="C664" i="1"/>
  <c r="C665" i="1"/>
  <c r="C666" i="1"/>
  <c r="C667" i="1"/>
  <c r="C668" i="1"/>
  <c r="M668" i="1" s="1"/>
  <c r="C669" i="1"/>
  <c r="Q669" i="1" s="1"/>
  <c r="C670" i="1"/>
  <c r="J670" i="1" s="1"/>
  <c r="C671" i="1"/>
  <c r="N671" i="1" s="1"/>
  <c r="C672" i="1"/>
  <c r="C673" i="1"/>
  <c r="C674" i="1"/>
  <c r="R674" i="1" s="1"/>
  <c r="C675" i="1"/>
  <c r="C676" i="1"/>
  <c r="O676" i="1" s="1"/>
  <c r="C677" i="1"/>
  <c r="Q677" i="1" s="1"/>
  <c r="C678" i="1"/>
  <c r="M678" i="1" s="1"/>
  <c r="C679" i="1"/>
  <c r="A679" i="1" s="1"/>
  <c r="C680" i="1"/>
  <c r="C681" i="1"/>
  <c r="C682" i="1"/>
  <c r="O682" i="1" s="1"/>
  <c r="C683" i="1"/>
  <c r="C684" i="1"/>
  <c r="K684" i="1" s="1"/>
  <c r="C685" i="1"/>
  <c r="J685" i="1" s="1"/>
  <c r="C686" i="1"/>
  <c r="B686" i="1" s="1"/>
  <c r="C687" i="1"/>
  <c r="C688" i="1"/>
  <c r="O688" i="1" s="1"/>
  <c r="C689" i="1"/>
  <c r="K689" i="1" s="1"/>
  <c r="C690" i="1"/>
  <c r="M690" i="1" s="1"/>
  <c r="C691" i="1"/>
  <c r="C692" i="1"/>
  <c r="C693" i="1"/>
  <c r="J693" i="1" s="1"/>
  <c r="C694" i="1"/>
  <c r="A694" i="1" s="1"/>
  <c r="C695" i="1"/>
  <c r="M695" i="1" s="1"/>
  <c r="C696" i="1"/>
  <c r="C697" i="1"/>
  <c r="C698" i="1"/>
  <c r="C699" i="1"/>
  <c r="C700" i="1"/>
  <c r="J700" i="1" s="1"/>
  <c r="C701" i="1"/>
  <c r="J701" i="1" s="1"/>
  <c r="C702" i="1"/>
  <c r="O702" i="1" s="1"/>
  <c r="C703" i="1"/>
  <c r="R703" i="1" s="1"/>
  <c r="C704" i="1"/>
  <c r="C705" i="1"/>
  <c r="B546" i="1"/>
  <c r="P586" i="1"/>
  <c r="K637" i="1"/>
  <c r="M691" i="1"/>
  <c r="O690" i="1"/>
  <c r="B658" i="1"/>
  <c r="B626" i="1"/>
  <c r="O626" i="1"/>
  <c r="J626" i="1"/>
  <c r="Q578" i="1"/>
  <c r="P643" i="1"/>
  <c r="B627" i="1"/>
  <c r="B619" i="1"/>
  <c r="L611" i="1"/>
  <c r="P603" i="1"/>
  <c r="P587" i="1"/>
  <c r="M571" i="1"/>
  <c r="M555" i="1"/>
  <c r="A539" i="1"/>
  <c r="C850" i="1"/>
  <c r="J850" i="1" s="1"/>
  <c r="C851" i="1"/>
  <c r="C852" i="1"/>
  <c r="C853" i="1"/>
  <c r="K853" i="1" s="1"/>
  <c r="C854" i="1"/>
  <c r="J854" i="1" s="1"/>
  <c r="C855" i="1"/>
  <c r="A855" i="1" s="1"/>
  <c r="C856" i="1"/>
  <c r="K856" i="1" s="1"/>
  <c r="C857" i="1"/>
  <c r="O857" i="1" s="1"/>
  <c r="C858" i="1"/>
  <c r="K858" i="1" s="1"/>
  <c r="C859" i="1"/>
  <c r="M859" i="1" s="1"/>
  <c r="C860" i="1"/>
  <c r="L860" i="1" s="1"/>
  <c r="C861" i="1"/>
  <c r="J861" i="1" s="1"/>
  <c r="C862" i="1"/>
  <c r="C863" i="1"/>
  <c r="L863" i="1" s="1"/>
  <c r="C864" i="1"/>
  <c r="Q864" i="1" s="1"/>
  <c r="C865" i="1"/>
  <c r="A865" i="1" s="1"/>
  <c r="C866" i="1"/>
  <c r="P866" i="1" s="1"/>
  <c r="C867" i="1"/>
  <c r="N867" i="1" s="1"/>
  <c r="C868" i="1"/>
  <c r="C869" i="1"/>
  <c r="J869" i="1" s="1"/>
  <c r="C870" i="1"/>
  <c r="Q870" i="1" s="1"/>
  <c r="C871" i="1"/>
  <c r="A871" i="1" s="1"/>
  <c r="C872" i="1"/>
  <c r="C873" i="1"/>
  <c r="R873" i="1" s="1"/>
  <c r="C874" i="1"/>
  <c r="C875" i="1"/>
  <c r="C876" i="1"/>
  <c r="C877" i="1"/>
  <c r="B877" i="1" s="1"/>
  <c r="C878" i="1"/>
  <c r="N878" i="1" s="1"/>
  <c r="C879" i="1"/>
  <c r="C880" i="1"/>
  <c r="C881" i="1"/>
  <c r="C882" i="1"/>
  <c r="R882" i="1" s="1"/>
  <c r="C883" i="1"/>
  <c r="N883" i="1" s="1"/>
  <c r="C884" i="1"/>
  <c r="P884" i="1" s="1"/>
  <c r="C885" i="1"/>
  <c r="M885" i="1" s="1"/>
  <c r="C886" i="1"/>
  <c r="Q886" i="1" s="1"/>
  <c r="C887" i="1"/>
  <c r="L887" i="1" s="1"/>
  <c r="C888" i="1"/>
  <c r="Q888" i="1" s="1"/>
  <c r="C889" i="1"/>
  <c r="M889" i="1" s="1"/>
  <c r="C890" i="1"/>
  <c r="C891" i="1"/>
  <c r="C892" i="1"/>
  <c r="C893" i="1"/>
  <c r="K893" i="1" s="1"/>
  <c r="C894" i="1"/>
  <c r="R894" i="1" s="1"/>
  <c r="C895" i="1"/>
  <c r="B895" i="1" s="1"/>
  <c r="C896" i="1"/>
  <c r="N896" i="1" s="1"/>
  <c r="C897" i="1"/>
  <c r="L897" i="1" s="1"/>
  <c r="C898" i="1"/>
  <c r="M898" i="1" s="1"/>
  <c r="C899" i="1"/>
  <c r="C900" i="1"/>
  <c r="M900" i="1" s="1"/>
  <c r="C901" i="1"/>
  <c r="L901" i="1" s="1"/>
  <c r="C902" i="1"/>
  <c r="C903" i="1"/>
  <c r="P903" i="1" s="1"/>
  <c r="C904" i="1"/>
  <c r="C905" i="1"/>
  <c r="L905" i="1" s="1"/>
  <c r="C906" i="1"/>
  <c r="C907" i="1"/>
  <c r="C908" i="1"/>
  <c r="C909" i="1"/>
  <c r="O909" i="1" s="1"/>
  <c r="C910" i="1"/>
  <c r="N910" i="1" s="1"/>
  <c r="C911" i="1"/>
  <c r="J911" i="1" s="1"/>
  <c r="C912" i="1"/>
  <c r="C913" i="1"/>
  <c r="O913" i="1" s="1"/>
  <c r="C914" i="1"/>
  <c r="B914" i="1" s="1"/>
  <c r="C915" i="1"/>
  <c r="C916" i="1"/>
  <c r="C917" i="1"/>
  <c r="O917" i="1" s="1"/>
  <c r="C918" i="1"/>
  <c r="O918" i="1" s="1"/>
  <c r="C919" i="1"/>
  <c r="C920" i="1"/>
  <c r="J920" i="1" s="1"/>
  <c r="C921" i="1"/>
  <c r="B921" i="1" s="1"/>
  <c r="C922" i="1"/>
  <c r="O922" i="1" s="1"/>
  <c r="C923" i="1"/>
  <c r="J923" i="1" s="1"/>
  <c r="C924" i="1"/>
  <c r="M924" i="1" s="1"/>
  <c r="C925" i="1"/>
  <c r="K925" i="1" s="1"/>
  <c r="C926" i="1"/>
  <c r="P926" i="1" s="1"/>
  <c r="C927" i="1"/>
  <c r="J927" i="1" s="1"/>
  <c r="C928" i="1"/>
  <c r="L928" i="1" s="1"/>
  <c r="C929" i="1"/>
  <c r="L929" i="1" s="1"/>
  <c r="C930" i="1"/>
  <c r="J930" i="1" s="1"/>
  <c r="C931" i="1"/>
  <c r="N931" i="1" s="1"/>
  <c r="C932" i="1"/>
  <c r="C933" i="1"/>
  <c r="B933" i="1" s="1"/>
  <c r="C934" i="1"/>
  <c r="C935" i="1"/>
  <c r="R935" i="1" s="1"/>
  <c r="C936" i="1"/>
  <c r="C937" i="1"/>
  <c r="Q937" i="1" s="1"/>
  <c r="C938" i="1"/>
  <c r="O938" i="1" s="1"/>
  <c r="C939" i="1"/>
  <c r="Q939" i="1" s="1"/>
  <c r="C940" i="1"/>
  <c r="M940" i="1" s="1"/>
  <c r="C941" i="1"/>
  <c r="J941" i="1" s="1"/>
  <c r="C942" i="1"/>
  <c r="K942" i="1" s="1"/>
  <c r="C943" i="1"/>
  <c r="B943" i="1" s="1"/>
  <c r="C944" i="1"/>
  <c r="C945" i="1"/>
  <c r="A945" i="1" s="1"/>
  <c r="C946" i="1"/>
  <c r="R946" i="1" s="1"/>
  <c r="C947" i="1"/>
  <c r="C948" i="1"/>
  <c r="P948" i="1" s="1"/>
  <c r="C949" i="1"/>
  <c r="L949" i="1" s="1"/>
  <c r="C950" i="1"/>
  <c r="B950" i="1" s="1"/>
  <c r="C951" i="1"/>
  <c r="B951" i="1" s="1"/>
  <c r="C952" i="1"/>
  <c r="N952" i="1" s="1"/>
  <c r="C953" i="1"/>
  <c r="C954" i="1"/>
  <c r="C955" i="1"/>
  <c r="C956" i="1"/>
  <c r="C957" i="1"/>
  <c r="N957" i="1" s="1"/>
  <c r="C958" i="1"/>
  <c r="C959" i="1"/>
  <c r="C960" i="1"/>
  <c r="C961" i="1"/>
  <c r="J961" i="1" s="1"/>
  <c r="C962" i="1"/>
  <c r="C963" i="1"/>
  <c r="C964" i="1"/>
  <c r="C965" i="1"/>
  <c r="R965" i="1" s="1"/>
  <c r="C966" i="1"/>
  <c r="J966" i="1" s="1"/>
  <c r="C967" i="1"/>
  <c r="R967" i="1" s="1"/>
  <c r="C968" i="1"/>
  <c r="J968" i="1" s="1"/>
  <c r="C969" i="1"/>
  <c r="A969" i="1" s="1"/>
  <c r="C970" i="1"/>
  <c r="Q970" i="1" s="1"/>
  <c r="C971" i="1"/>
  <c r="B971" i="1" s="1"/>
  <c r="C972" i="1"/>
  <c r="C973" i="1"/>
  <c r="L973" i="1" s="1"/>
  <c r="C974" i="1"/>
  <c r="C975" i="1"/>
  <c r="O975" i="1" s="1"/>
  <c r="C976" i="1"/>
  <c r="M976" i="1" s="1"/>
  <c r="C977" i="1"/>
  <c r="N977" i="1" s="1"/>
  <c r="C978" i="1"/>
  <c r="B978" i="1" s="1"/>
  <c r="C979" i="1"/>
  <c r="C980" i="1"/>
  <c r="R980" i="1" s="1"/>
  <c r="C981" i="1"/>
  <c r="C982" i="1"/>
  <c r="L982" i="1" s="1"/>
  <c r="C983" i="1"/>
  <c r="K983" i="1" s="1"/>
  <c r="C984" i="1"/>
  <c r="P984" i="1" s="1"/>
  <c r="C985" i="1"/>
  <c r="C986" i="1"/>
  <c r="A939" i="1"/>
  <c r="J842" i="1"/>
  <c r="R842" i="1"/>
  <c r="L842" i="1"/>
  <c r="N842" i="1"/>
  <c r="P842" i="1"/>
  <c r="Q842" i="1"/>
  <c r="K842" i="1"/>
  <c r="M842" i="1"/>
  <c r="O842" i="1"/>
  <c r="J834" i="1"/>
  <c r="R834" i="1"/>
  <c r="L834" i="1"/>
  <c r="K834" i="1"/>
  <c r="N834" i="1"/>
  <c r="O834" i="1"/>
  <c r="Q834" i="1"/>
  <c r="M834" i="1"/>
  <c r="P834" i="1"/>
  <c r="K849" i="1"/>
  <c r="M849" i="1"/>
  <c r="O849" i="1"/>
  <c r="Q849" i="1"/>
  <c r="R849" i="1"/>
  <c r="L849" i="1"/>
  <c r="J849" i="1"/>
  <c r="N849" i="1"/>
  <c r="P849" i="1"/>
  <c r="K841" i="1"/>
  <c r="M841" i="1"/>
  <c r="L841" i="1"/>
  <c r="O841" i="1"/>
  <c r="P841" i="1"/>
  <c r="R841" i="1"/>
  <c r="J841" i="1"/>
  <c r="N841" i="1"/>
  <c r="Q841" i="1"/>
  <c r="K833" i="1"/>
  <c r="M833" i="1"/>
  <c r="L833" i="1"/>
  <c r="N833" i="1"/>
  <c r="Q833" i="1"/>
  <c r="J833" i="1"/>
  <c r="O833" i="1"/>
  <c r="P833" i="1"/>
  <c r="R833" i="1"/>
  <c r="K825" i="1"/>
  <c r="M825" i="1"/>
  <c r="Q825" i="1"/>
  <c r="J825" i="1"/>
  <c r="O825" i="1"/>
  <c r="N825" i="1"/>
  <c r="P825" i="1"/>
  <c r="R825" i="1"/>
  <c r="L825" i="1"/>
  <c r="K817" i="1"/>
  <c r="M817" i="1"/>
  <c r="O817" i="1"/>
  <c r="Q817" i="1"/>
  <c r="R817" i="1"/>
  <c r="L817" i="1"/>
  <c r="J817" i="1"/>
  <c r="N817" i="1"/>
  <c r="P817" i="1"/>
  <c r="J818" i="1"/>
  <c r="R818" i="1"/>
  <c r="L818" i="1"/>
  <c r="P818" i="1"/>
  <c r="N818" i="1"/>
  <c r="M818" i="1"/>
  <c r="O818" i="1"/>
  <c r="Q818" i="1"/>
  <c r="K818" i="1"/>
  <c r="L840" i="1"/>
  <c r="N840" i="1"/>
  <c r="J840" i="1"/>
  <c r="M840" i="1"/>
  <c r="O840" i="1"/>
  <c r="R840" i="1"/>
  <c r="K840" i="1"/>
  <c r="P840" i="1"/>
  <c r="Q840" i="1"/>
  <c r="L824" i="1"/>
  <c r="N824" i="1"/>
  <c r="P824" i="1"/>
  <c r="R824" i="1"/>
  <c r="M824" i="1"/>
  <c r="J824" i="1"/>
  <c r="K824" i="1"/>
  <c r="O824" i="1"/>
  <c r="Q824" i="1"/>
  <c r="L848" i="1"/>
  <c r="N848" i="1"/>
  <c r="M848" i="1"/>
  <c r="P848" i="1"/>
  <c r="Q848" i="1"/>
  <c r="J848" i="1"/>
  <c r="K848" i="1"/>
  <c r="O848" i="1"/>
  <c r="R848" i="1"/>
  <c r="R943" i="1"/>
  <c r="A911" i="1"/>
  <c r="J903" i="1"/>
  <c r="O887" i="1"/>
  <c r="B871" i="1"/>
  <c r="P863" i="1"/>
  <c r="J847" i="1"/>
  <c r="L847" i="1"/>
  <c r="Q839" i="1"/>
  <c r="P839" i="1"/>
  <c r="J831" i="1"/>
  <c r="N831" i="1"/>
  <c r="N823" i="1"/>
  <c r="Q823" i="1"/>
  <c r="J826" i="1"/>
  <c r="R826" i="1"/>
  <c r="L826" i="1"/>
  <c r="K826" i="1"/>
  <c r="M826" i="1"/>
  <c r="P826" i="1"/>
  <c r="N826" i="1"/>
  <c r="O826" i="1"/>
  <c r="Q826" i="1"/>
  <c r="L902" i="1"/>
  <c r="L854" i="1"/>
  <c r="L846" i="1"/>
  <c r="R838" i="1"/>
  <c r="P830" i="1"/>
  <c r="N822" i="1"/>
  <c r="R822" i="1"/>
  <c r="A949" i="1"/>
  <c r="M909" i="1"/>
  <c r="N885" i="1"/>
  <c r="Q853" i="1"/>
  <c r="M845" i="1"/>
  <c r="N845" i="1"/>
  <c r="L837" i="1"/>
  <c r="N837" i="1"/>
  <c r="R829" i="1"/>
  <c r="K829" i="1"/>
  <c r="M821" i="1"/>
  <c r="N821" i="1"/>
  <c r="L872" i="1"/>
  <c r="M856" i="1"/>
  <c r="L832" i="1"/>
  <c r="N832" i="1"/>
  <c r="R832" i="1"/>
  <c r="J832" i="1"/>
  <c r="K832" i="1"/>
  <c r="P832" i="1"/>
  <c r="O832" i="1"/>
  <c r="Q832" i="1"/>
  <c r="M832" i="1"/>
  <c r="P982" i="1"/>
  <c r="N965" i="1"/>
  <c r="B957" i="1"/>
  <c r="J933" i="1"/>
  <c r="Q917" i="1"/>
  <c r="J877" i="1"/>
  <c r="A980" i="1"/>
  <c r="Q948" i="1"/>
  <c r="K908" i="1"/>
  <c r="B868" i="1"/>
  <c r="P844" i="1"/>
  <c r="J844" i="1"/>
  <c r="R844" i="1"/>
  <c r="Q844" i="1"/>
  <c r="K844" i="1"/>
  <c r="N844" i="1"/>
  <c r="M844" i="1"/>
  <c r="O844" i="1"/>
  <c r="L844" i="1"/>
  <c r="P836" i="1"/>
  <c r="J836" i="1"/>
  <c r="R836" i="1"/>
  <c r="N836" i="1"/>
  <c r="Q836" i="1"/>
  <c r="L836" i="1"/>
  <c r="K836" i="1"/>
  <c r="M836" i="1"/>
  <c r="O836" i="1"/>
  <c r="P828" i="1"/>
  <c r="J828" i="1"/>
  <c r="R828" i="1"/>
  <c r="L828" i="1"/>
  <c r="N828" i="1"/>
  <c r="O828" i="1"/>
  <c r="K828" i="1"/>
  <c r="M828" i="1"/>
  <c r="Q828" i="1"/>
  <c r="P820" i="1"/>
  <c r="J820" i="1"/>
  <c r="R820" i="1"/>
  <c r="L820" i="1"/>
  <c r="M820" i="1"/>
  <c r="Q820" i="1"/>
  <c r="O820" i="1"/>
  <c r="K820" i="1"/>
  <c r="N820" i="1"/>
  <c r="Q843" i="1"/>
  <c r="K843" i="1"/>
  <c r="O843" i="1"/>
  <c r="R843" i="1"/>
  <c r="M843" i="1"/>
  <c r="J843" i="1"/>
  <c r="L843" i="1"/>
  <c r="N843" i="1"/>
  <c r="P843" i="1"/>
  <c r="Q835" i="1"/>
  <c r="K835" i="1"/>
  <c r="M835" i="1"/>
  <c r="O835" i="1"/>
  <c r="P835" i="1"/>
  <c r="J835" i="1"/>
  <c r="L835" i="1"/>
  <c r="N835" i="1"/>
  <c r="R835" i="1"/>
  <c r="Q827" i="1"/>
  <c r="K827" i="1"/>
  <c r="J827" i="1"/>
  <c r="M827" i="1"/>
  <c r="N827" i="1"/>
  <c r="R827" i="1"/>
  <c r="P827" i="1"/>
  <c r="L827" i="1"/>
  <c r="O827" i="1"/>
  <c r="Q819" i="1"/>
  <c r="K819" i="1"/>
  <c r="R819" i="1"/>
  <c r="J819" i="1"/>
  <c r="L819" i="1"/>
  <c r="O819" i="1"/>
  <c r="M819" i="1"/>
  <c r="N819" i="1"/>
  <c r="P819" i="1"/>
  <c r="C419" i="1"/>
  <c r="N419" i="1" s="1"/>
  <c r="C420" i="1"/>
  <c r="C421" i="1"/>
  <c r="O421" i="1" s="1"/>
  <c r="C422" i="1"/>
  <c r="B422" i="1" s="1"/>
  <c r="C423" i="1"/>
  <c r="C424" i="1"/>
  <c r="B424" i="1" s="1"/>
  <c r="C425" i="1"/>
  <c r="L425" i="1" s="1"/>
  <c r="C426" i="1"/>
  <c r="N426" i="1" s="1"/>
  <c r="C427" i="1"/>
  <c r="R427" i="1" s="1"/>
  <c r="C428" i="1"/>
  <c r="C429" i="1"/>
  <c r="C430" i="1"/>
  <c r="C431" i="1"/>
  <c r="C432" i="1"/>
  <c r="C433" i="1"/>
  <c r="L433" i="1" s="1"/>
  <c r="C434" i="1"/>
  <c r="C435" i="1"/>
  <c r="J435" i="1" s="1"/>
  <c r="C436" i="1"/>
  <c r="C437" i="1"/>
  <c r="A437" i="1" s="1"/>
  <c r="C438" i="1"/>
  <c r="K438" i="1" s="1"/>
  <c r="C439" i="1"/>
  <c r="C440" i="1"/>
  <c r="P440" i="1" s="1"/>
  <c r="C441" i="1"/>
  <c r="C442" i="1"/>
  <c r="K442" i="1" s="1"/>
  <c r="C443" i="1"/>
  <c r="L443" i="1" s="1"/>
  <c r="C444" i="1"/>
  <c r="C445" i="1"/>
  <c r="C446" i="1"/>
  <c r="M446" i="1" s="1"/>
  <c r="C447" i="1"/>
  <c r="N447" i="1" s="1"/>
  <c r="C448" i="1"/>
  <c r="P448" i="1" s="1"/>
  <c r="C449" i="1"/>
  <c r="N449" i="1" s="1"/>
  <c r="C450" i="1"/>
  <c r="C451" i="1"/>
  <c r="L451" i="1" s="1"/>
  <c r="C452" i="1"/>
  <c r="M423" i="1"/>
  <c r="G152" i="13"/>
  <c r="G139" i="13"/>
  <c r="C405" i="1"/>
  <c r="C406" i="1"/>
  <c r="A406" i="1" s="1"/>
  <c r="C407" i="1"/>
  <c r="N407" i="1" s="1"/>
  <c r="C408" i="1"/>
  <c r="A408" i="1" s="1"/>
  <c r="C409" i="1"/>
  <c r="B409" i="1" s="1"/>
  <c r="C410" i="1"/>
  <c r="C411" i="1"/>
  <c r="L411" i="1" s="1"/>
  <c r="C412" i="1"/>
  <c r="C413" i="1"/>
  <c r="C414" i="1"/>
  <c r="L414" i="1" s="1"/>
  <c r="C415" i="1"/>
  <c r="C416" i="1"/>
  <c r="C417" i="1"/>
  <c r="K417" i="1" s="1"/>
  <c r="C418" i="1"/>
  <c r="C404" i="1"/>
  <c r="P404" i="1" s="1"/>
  <c r="C192" i="1"/>
  <c r="Q192" i="1" s="1"/>
  <c r="C191" i="1"/>
  <c r="C190" i="1"/>
  <c r="C189" i="1"/>
  <c r="A189" i="1" s="1"/>
  <c r="C188" i="1"/>
  <c r="C187" i="1"/>
  <c r="J187" i="1" s="1"/>
  <c r="C186" i="1"/>
  <c r="A186" i="1" s="1"/>
  <c r="C185" i="1"/>
  <c r="N185" i="1" s="1"/>
  <c r="C184" i="1"/>
  <c r="K184" i="1" s="1"/>
  <c r="C183" i="1"/>
  <c r="J183" i="1" s="1"/>
  <c r="C182" i="1"/>
  <c r="L182" i="1" s="1"/>
  <c r="C181" i="1"/>
  <c r="N181" i="1" s="1"/>
  <c r="C180" i="1"/>
  <c r="C179" i="1"/>
  <c r="M179" i="1" s="1"/>
  <c r="C178" i="1"/>
  <c r="J178" i="1" s="1"/>
  <c r="A185" i="1"/>
  <c r="C233" i="1"/>
  <c r="C234" i="1"/>
  <c r="A234" i="1" s="1"/>
  <c r="C235" i="1"/>
  <c r="C236" i="1"/>
  <c r="C237" i="1"/>
  <c r="C238" i="1"/>
  <c r="L238" i="1" s="1"/>
  <c r="C239" i="1"/>
  <c r="N239" i="1" s="1"/>
  <c r="C240" i="1"/>
  <c r="O240" i="1" s="1"/>
  <c r="C241" i="1"/>
  <c r="C242" i="1"/>
  <c r="N242" i="1" s="1"/>
  <c r="C243" i="1"/>
  <c r="N243" i="1" s="1"/>
  <c r="C244" i="1"/>
  <c r="C245" i="1"/>
  <c r="C246" i="1"/>
  <c r="C232" i="1"/>
  <c r="R232"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01" i="1"/>
  <c r="L101" i="1" s="1"/>
  <c r="C100" i="1"/>
  <c r="B100" i="1" s="1"/>
  <c r="C99" i="1"/>
  <c r="C98" i="1"/>
  <c r="C97" i="1"/>
  <c r="C96" i="1"/>
  <c r="K96" i="1" s="1"/>
  <c r="C95" i="1"/>
  <c r="A95" i="1" s="1"/>
  <c r="C94" i="1"/>
  <c r="C93" i="1"/>
  <c r="O93" i="1" s="1"/>
  <c r="C92" i="1"/>
  <c r="A92" i="1" s="1"/>
  <c r="C1080" i="1"/>
  <c r="A1080" i="1" s="1"/>
  <c r="C1081" i="1"/>
  <c r="P1081" i="1" s="1"/>
  <c r="C1082" i="1"/>
  <c r="M1082" i="1" s="1"/>
  <c r="C1083" i="1"/>
  <c r="C1084" i="1"/>
  <c r="O1084" i="1" s="1"/>
  <c r="C1085" i="1"/>
  <c r="A1085" i="1" s="1"/>
  <c r="C1086" i="1"/>
  <c r="L1086" i="1" s="1"/>
  <c r="C1087" i="1"/>
  <c r="C1088" i="1"/>
  <c r="P1088" i="1" s="1"/>
  <c r="C1089" i="1"/>
  <c r="K1089" i="1" s="1"/>
  <c r="C1079" i="1"/>
  <c r="O1079" i="1" s="1"/>
  <c r="R1083" i="1"/>
  <c r="K809" i="1"/>
  <c r="L809" i="1"/>
  <c r="M809" i="1"/>
  <c r="N809" i="1"/>
  <c r="P809" i="1"/>
  <c r="Q809" i="1"/>
  <c r="R809" i="1"/>
  <c r="J809" i="1"/>
  <c r="O809" i="1"/>
  <c r="K801" i="1"/>
  <c r="L801" i="1"/>
  <c r="M801" i="1"/>
  <c r="J801" i="1"/>
  <c r="N801" i="1"/>
  <c r="O801" i="1"/>
  <c r="Q801" i="1"/>
  <c r="P801" i="1"/>
  <c r="R801" i="1"/>
  <c r="K785" i="1"/>
  <c r="L785" i="1"/>
  <c r="M785" i="1"/>
  <c r="J785" i="1"/>
  <c r="N785" i="1"/>
  <c r="O785" i="1"/>
  <c r="P785" i="1"/>
  <c r="Q785" i="1"/>
  <c r="R785" i="1"/>
  <c r="K777" i="1"/>
  <c r="L777" i="1"/>
  <c r="M777" i="1"/>
  <c r="R777" i="1"/>
  <c r="J777" i="1"/>
  <c r="N777" i="1"/>
  <c r="P777" i="1"/>
  <c r="O777" i="1"/>
  <c r="Q777" i="1"/>
  <c r="K769" i="1"/>
  <c r="L769" i="1"/>
  <c r="M769" i="1"/>
  <c r="O769" i="1"/>
  <c r="P769" i="1"/>
  <c r="Q769" i="1"/>
  <c r="R769" i="1"/>
  <c r="J769" i="1"/>
  <c r="N769" i="1"/>
  <c r="K753" i="1"/>
  <c r="L753" i="1"/>
  <c r="M753" i="1"/>
  <c r="O753" i="1"/>
  <c r="J753" i="1"/>
  <c r="N753" i="1"/>
  <c r="P753" i="1"/>
  <c r="Q753" i="1"/>
  <c r="R753" i="1"/>
  <c r="Q745" i="1"/>
  <c r="J745" i="1"/>
  <c r="R745" i="1"/>
  <c r="P745" i="1"/>
  <c r="K745" i="1"/>
  <c r="L745" i="1"/>
  <c r="M745" i="1"/>
  <c r="N745" i="1"/>
  <c r="O745" i="1"/>
  <c r="N766" i="1"/>
  <c r="O766" i="1"/>
  <c r="P766" i="1"/>
  <c r="Q766" i="1"/>
  <c r="R766" i="1"/>
  <c r="J766" i="1"/>
  <c r="L766" i="1"/>
  <c r="K766" i="1"/>
  <c r="M766" i="1"/>
  <c r="Q815" i="1"/>
  <c r="R815" i="1"/>
  <c r="K807" i="1"/>
  <c r="P807" i="1"/>
  <c r="O799" i="1"/>
  <c r="K791" i="1"/>
  <c r="L791" i="1"/>
  <c r="Q783" i="1"/>
  <c r="R783" i="1"/>
  <c r="O767" i="1"/>
  <c r="J767" i="1"/>
  <c r="N759" i="1"/>
  <c r="O759" i="1"/>
  <c r="M751" i="1"/>
  <c r="N751" i="1"/>
  <c r="K751" i="1"/>
  <c r="Q814" i="1"/>
  <c r="N790" i="1"/>
  <c r="O790" i="1"/>
  <c r="P790" i="1"/>
  <c r="R790" i="1"/>
  <c r="J790" i="1"/>
  <c r="K790" i="1"/>
  <c r="M790" i="1"/>
  <c r="L790" i="1"/>
  <c r="Q790" i="1"/>
  <c r="N774" i="1"/>
  <c r="O774" i="1"/>
  <c r="P774" i="1"/>
  <c r="J774" i="1"/>
  <c r="K774" i="1"/>
  <c r="L774" i="1"/>
  <c r="M774" i="1"/>
  <c r="R774" i="1"/>
  <c r="Q774" i="1"/>
  <c r="P812" i="1"/>
  <c r="Q812" i="1"/>
  <c r="J812" i="1"/>
  <c r="R812" i="1"/>
  <c r="L812" i="1"/>
  <c r="N812" i="1"/>
  <c r="O812" i="1"/>
  <c r="K812" i="1"/>
  <c r="M812" i="1"/>
  <c r="P804" i="1"/>
  <c r="Q804" i="1"/>
  <c r="J804" i="1"/>
  <c r="R804" i="1"/>
  <c r="K804" i="1"/>
  <c r="L804" i="1"/>
  <c r="M804" i="1"/>
  <c r="O804" i="1"/>
  <c r="N804" i="1"/>
  <c r="P796" i="1"/>
  <c r="Q796" i="1"/>
  <c r="J796" i="1"/>
  <c r="R796" i="1"/>
  <c r="N796" i="1"/>
  <c r="L796" i="1"/>
  <c r="O796" i="1"/>
  <c r="K796" i="1"/>
  <c r="M796" i="1"/>
  <c r="P788" i="1"/>
  <c r="Q788" i="1"/>
  <c r="J788" i="1"/>
  <c r="R788" i="1"/>
  <c r="K788" i="1"/>
  <c r="L788" i="1"/>
  <c r="M788" i="1"/>
  <c r="N788" i="1"/>
  <c r="O788" i="1"/>
  <c r="P780" i="1"/>
  <c r="Q780" i="1"/>
  <c r="J780" i="1"/>
  <c r="R780" i="1"/>
  <c r="K780" i="1"/>
  <c r="L780" i="1"/>
  <c r="N780" i="1"/>
  <c r="O780" i="1"/>
  <c r="M780" i="1"/>
  <c r="P772" i="1"/>
  <c r="Q772" i="1"/>
  <c r="J772" i="1"/>
  <c r="R772" i="1"/>
  <c r="M772" i="1"/>
  <c r="N772" i="1"/>
  <c r="O772" i="1"/>
  <c r="K772" i="1"/>
  <c r="L772" i="1"/>
  <c r="P764" i="1"/>
  <c r="Q764" i="1"/>
  <c r="J764" i="1"/>
  <c r="R764" i="1"/>
  <c r="K764" i="1"/>
  <c r="L764" i="1"/>
  <c r="M764" i="1"/>
  <c r="N764" i="1"/>
  <c r="O764" i="1"/>
  <c r="P756" i="1"/>
  <c r="Q756" i="1"/>
  <c r="J756" i="1"/>
  <c r="R756" i="1"/>
  <c r="L756" i="1"/>
  <c r="O756" i="1"/>
  <c r="K756" i="1"/>
  <c r="M756" i="1"/>
  <c r="N756" i="1"/>
  <c r="P748" i="1"/>
  <c r="Q748" i="1"/>
  <c r="J748" i="1"/>
  <c r="R748" i="1"/>
  <c r="K748" i="1"/>
  <c r="L748" i="1"/>
  <c r="M748" i="1"/>
  <c r="N748" i="1"/>
  <c r="O748" i="1"/>
  <c r="J798" i="1"/>
  <c r="L798" i="1"/>
  <c r="N782" i="1"/>
  <c r="O782" i="1"/>
  <c r="P782" i="1"/>
  <c r="L782" i="1"/>
  <c r="M782" i="1"/>
  <c r="Q782" i="1"/>
  <c r="R782" i="1"/>
  <c r="J782" i="1"/>
  <c r="K782" i="1"/>
  <c r="N750" i="1"/>
  <c r="O750" i="1"/>
  <c r="P750" i="1"/>
  <c r="Q750" i="1"/>
  <c r="J750" i="1"/>
  <c r="R750" i="1"/>
  <c r="K750" i="1"/>
  <c r="L750" i="1"/>
  <c r="M750" i="1"/>
  <c r="O813" i="1"/>
  <c r="P813" i="1"/>
  <c r="R813" i="1"/>
  <c r="O757" i="1"/>
  <c r="P757" i="1"/>
  <c r="Q757" i="1"/>
  <c r="K757" i="1"/>
  <c r="J757" i="1"/>
  <c r="L757" i="1"/>
  <c r="M757" i="1"/>
  <c r="N757" i="1"/>
  <c r="R757" i="1"/>
  <c r="O749" i="1"/>
  <c r="P749" i="1"/>
  <c r="Q749" i="1"/>
  <c r="J749" i="1"/>
  <c r="R749" i="1"/>
  <c r="K749" i="1"/>
  <c r="L749" i="1"/>
  <c r="M749" i="1"/>
  <c r="N749" i="1"/>
  <c r="Q811" i="1"/>
  <c r="J811" i="1"/>
  <c r="R811" i="1"/>
  <c r="K811" i="1"/>
  <c r="L811" i="1"/>
  <c r="M811" i="1"/>
  <c r="N811" i="1"/>
  <c r="P811" i="1"/>
  <c r="O811" i="1"/>
  <c r="Q803" i="1"/>
  <c r="J803" i="1"/>
  <c r="R803" i="1"/>
  <c r="K803" i="1"/>
  <c r="O803" i="1"/>
  <c r="M803" i="1"/>
  <c r="L803" i="1"/>
  <c r="N803" i="1"/>
  <c r="P803" i="1"/>
  <c r="Q795" i="1"/>
  <c r="J795" i="1"/>
  <c r="R795" i="1"/>
  <c r="K795" i="1"/>
  <c r="L795" i="1"/>
  <c r="N795" i="1"/>
  <c r="O795" i="1"/>
  <c r="P795" i="1"/>
  <c r="M795" i="1"/>
  <c r="Q787" i="1"/>
  <c r="J787" i="1"/>
  <c r="R787" i="1"/>
  <c r="K787" i="1"/>
  <c r="L787" i="1"/>
  <c r="M787" i="1"/>
  <c r="O787" i="1"/>
  <c r="N787" i="1"/>
  <c r="P787" i="1"/>
  <c r="Q779" i="1"/>
  <c r="J779" i="1"/>
  <c r="R779" i="1"/>
  <c r="K779" i="1"/>
  <c r="N779" i="1"/>
  <c r="O779" i="1"/>
  <c r="P779" i="1"/>
  <c r="L779" i="1"/>
  <c r="M779" i="1"/>
  <c r="Q771" i="1"/>
  <c r="J771" i="1"/>
  <c r="R771" i="1"/>
  <c r="K771" i="1"/>
  <c r="L771" i="1"/>
  <c r="M771" i="1"/>
  <c r="N771" i="1"/>
  <c r="O771" i="1"/>
  <c r="P771" i="1"/>
  <c r="Q763" i="1"/>
  <c r="J763" i="1"/>
  <c r="R763" i="1"/>
  <c r="K763" i="1"/>
  <c r="M763" i="1"/>
  <c r="P763" i="1"/>
  <c r="L763" i="1"/>
  <c r="N763" i="1"/>
  <c r="O763" i="1"/>
  <c r="Q755" i="1"/>
  <c r="J755" i="1"/>
  <c r="R755" i="1"/>
  <c r="K755" i="1"/>
  <c r="M755" i="1"/>
  <c r="L755" i="1"/>
  <c r="N755" i="1"/>
  <c r="O755" i="1"/>
  <c r="P755" i="1"/>
  <c r="Q747" i="1"/>
  <c r="J747" i="1"/>
  <c r="R747" i="1"/>
  <c r="K747" i="1"/>
  <c r="L747" i="1"/>
  <c r="M747" i="1"/>
  <c r="N747" i="1"/>
  <c r="O747" i="1"/>
  <c r="P747" i="1"/>
  <c r="O775" i="1"/>
  <c r="L775" i="1"/>
  <c r="P775" i="1"/>
  <c r="K806" i="1"/>
  <c r="N758" i="1"/>
  <c r="O758" i="1"/>
  <c r="P758" i="1"/>
  <c r="J758" i="1"/>
  <c r="R758" i="1"/>
  <c r="M758" i="1"/>
  <c r="Q758" i="1"/>
  <c r="K758" i="1"/>
  <c r="L758" i="1"/>
  <c r="O805" i="1"/>
  <c r="P805" i="1"/>
  <c r="Q805" i="1"/>
  <c r="K805" i="1"/>
  <c r="M805" i="1"/>
  <c r="N805" i="1"/>
  <c r="R805" i="1"/>
  <c r="J805" i="1"/>
  <c r="L805" i="1"/>
  <c r="O797" i="1"/>
  <c r="P797" i="1"/>
  <c r="Q797" i="1"/>
  <c r="J797" i="1"/>
  <c r="K797" i="1"/>
  <c r="L797" i="1"/>
  <c r="N797" i="1"/>
  <c r="M797" i="1"/>
  <c r="R797" i="1"/>
  <c r="O789" i="1"/>
  <c r="P789" i="1"/>
  <c r="Q789" i="1"/>
  <c r="M789" i="1"/>
  <c r="N789" i="1"/>
  <c r="R789" i="1"/>
  <c r="K789" i="1"/>
  <c r="J789" i="1"/>
  <c r="L789" i="1"/>
  <c r="O781" i="1"/>
  <c r="P781" i="1"/>
  <c r="Q781" i="1"/>
  <c r="J781" i="1"/>
  <c r="K781" i="1"/>
  <c r="L781" i="1"/>
  <c r="M781" i="1"/>
  <c r="N781" i="1"/>
  <c r="R781" i="1"/>
  <c r="O773" i="1"/>
  <c r="P773" i="1"/>
  <c r="Q773" i="1"/>
  <c r="R773" i="1"/>
  <c r="J773" i="1"/>
  <c r="K773" i="1"/>
  <c r="M773" i="1"/>
  <c r="L773" i="1"/>
  <c r="N773" i="1"/>
  <c r="O765" i="1"/>
  <c r="P765" i="1"/>
  <c r="Q765" i="1"/>
  <c r="L765" i="1"/>
  <c r="M765" i="1"/>
  <c r="N765" i="1"/>
  <c r="R765" i="1"/>
  <c r="J765" i="1"/>
  <c r="K765" i="1"/>
  <c r="J810" i="1"/>
  <c r="R810" i="1"/>
  <c r="K810" i="1"/>
  <c r="L810" i="1"/>
  <c r="P810" i="1"/>
  <c r="N810" i="1"/>
  <c r="M810" i="1"/>
  <c r="O810" i="1"/>
  <c r="Q810" i="1"/>
  <c r="J802" i="1"/>
  <c r="R802" i="1"/>
  <c r="K802" i="1"/>
  <c r="L802" i="1"/>
  <c r="M802" i="1"/>
  <c r="O802" i="1"/>
  <c r="P802" i="1"/>
  <c r="Q802" i="1"/>
  <c r="N802" i="1"/>
  <c r="J794" i="1"/>
  <c r="R794" i="1"/>
  <c r="K794" i="1"/>
  <c r="L794" i="1"/>
  <c r="M794" i="1"/>
  <c r="N794" i="1"/>
  <c r="P794" i="1"/>
  <c r="O794" i="1"/>
  <c r="Q794" i="1"/>
  <c r="J786" i="1"/>
  <c r="R786" i="1"/>
  <c r="K786" i="1"/>
  <c r="L786" i="1"/>
  <c r="O786" i="1"/>
  <c r="P786" i="1"/>
  <c r="Q786" i="1"/>
  <c r="M786" i="1"/>
  <c r="N786" i="1"/>
  <c r="J778" i="1"/>
  <c r="R778" i="1"/>
  <c r="K778" i="1"/>
  <c r="L778" i="1"/>
  <c r="M778" i="1"/>
  <c r="N778" i="1"/>
  <c r="O778" i="1"/>
  <c r="P778" i="1"/>
  <c r="Q778" i="1"/>
  <c r="J770" i="1"/>
  <c r="R770" i="1"/>
  <c r="K770" i="1"/>
  <c r="L770" i="1"/>
  <c r="Q770" i="1"/>
  <c r="M770" i="1"/>
  <c r="O770" i="1"/>
  <c r="N770" i="1"/>
  <c r="P770" i="1"/>
  <c r="J762" i="1"/>
  <c r="R762" i="1"/>
  <c r="K762" i="1"/>
  <c r="L762" i="1"/>
  <c r="N762" i="1"/>
  <c r="M762" i="1"/>
  <c r="O762" i="1"/>
  <c r="P762" i="1"/>
  <c r="Q762" i="1"/>
  <c r="J754" i="1"/>
  <c r="R754" i="1"/>
  <c r="K754" i="1"/>
  <c r="L754" i="1"/>
  <c r="N754" i="1"/>
  <c r="Q754" i="1"/>
  <c r="M754" i="1"/>
  <c r="O754" i="1"/>
  <c r="P754" i="1"/>
  <c r="Q746" i="1"/>
  <c r="R746" i="1"/>
  <c r="J746" i="1"/>
  <c r="K746" i="1"/>
  <c r="L746" i="1"/>
  <c r="M746" i="1"/>
  <c r="O746" i="1"/>
  <c r="P746" i="1"/>
  <c r="N746" i="1"/>
  <c r="K793" i="1"/>
  <c r="L793" i="1"/>
  <c r="M793" i="1"/>
  <c r="P793" i="1"/>
  <c r="Q793" i="1"/>
  <c r="R793" i="1"/>
  <c r="N793" i="1"/>
  <c r="J793" i="1"/>
  <c r="O793" i="1"/>
  <c r="K761" i="1"/>
  <c r="L761" i="1"/>
  <c r="M761" i="1"/>
  <c r="O761" i="1"/>
  <c r="R761" i="1"/>
  <c r="J761" i="1"/>
  <c r="N761" i="1"/>
  <c r="P761" i="1"/>
  <c r="Q761" i="1"/>
  <c r="L816" i="1"/>
  <c r="N816" i="1"/>
  <c r="M816" i="1"/>
  <c r="P816" i="1"/>
  <c r="Q816" i="1"/>
  <c r="J816" i="1"/>
  <c r="K816" i="1"/>
  <c r="O816" i="1"/>
  <c r="R816" i="1"/>
  <c r="L808" i="1"/>
  <c r="M808" i="1"/>
  <c r="N808" i="1"/>
  <c r="K808" i="1"/>
  <c r="O808" i="1"/>
  <c r="P808" i="1"/>
  <c r="R808" i="1"/>
  <c r="J808" i="1"/>
  <c r="Q808" i="1"/>
  <c r="N800" i="1"/>
  <c r="Q800"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30" i="1"/>
  <c r="B1230" i="1" s="1"/>
  <c r="C1231" i="1"/>
  <c r="C1232" i="1"/>
  <c r="M1232" i="1" s="1"/>
  <c r="C1229" i="1"/>
  <c r="B1229" i="1" s="1"/>
  <c r="C1235" i="1"/>
  <c r="C1236" i="1"/>
  <c r="L1236" i="1" s="1"/>
  <c r="C1237" i="1"/>
  <c r="P1237" i="1" s="1"/>
  <c r="C1234" i="1"/>
  <c r="C1240" i="1"/>
  <c r="M1240" i="1" s="1"/>
  <c r="C1241" i="1"/>
  <c r="M1241" i="1" s="1"/>
  <c r="C1242" i="1"/>
  <c r="L1242" i="1" s="1"/>
  <c r="C1239" i="1"/>
  <c r="A1239" i="1" s="1"/>
  <c r="C1245" i="1"/>
  <c r="C1246" i="1"/>
  <c r="N1246" i="1" s="1"/>
  <c r="C1247" i="1"/>
  <c r="C1244" i="1"/>
  <c r="B1244" i="1" s="1"/>
  <c r="C1250" i="1"/>
  <c r="O1250" i="1" s="1"/>
  <c r="C1251" i="1"/>
  <c r="C1252" i="1"/>
  <c r="B1252" i="1" s="1"/>
  <c r="C1249" i="1"/>
  <c r="C1255" i="1"/>
  <c r="C1256" i="1"/>
  <c r="O1256" i="1" s="1"/>
  <c r="C1257" i="1"/>
  <c r="B1257" i="1" s="1"/>
  <c r="C1254" i="1"/>
  <c r="C1260" i="1"/>
  <c r="J1260" i="1" s="1"/>
  <c r="C1261" i="1"/>
  <c r="P1261" i="1" s="1"/>
  <c r="C1262" i="1"/>
  <c r="P1262" i="1" s="1"/>
  <c r="C1259" i="1"/>
  <c r="C1264" i="1"/>
  <c r="C1265" i="1"/>
  <c r="A1265" i="1" s="1"/>
  <c r="C1266" i="1"/>
  <c r="K1266" i="1" s="1"/>
  <c r="C1267" i="1"/>
  <c r="C1224" i="1"/>
  <c r="J1224" i="1" s="1"/>
  <c r="C1225" i="1"/>
  <c r="K1225" i="1" s="1"/>
  <c r="C1226" i="1"/>
  <c r="C1227" i="1"/>
  <c r="P1227" i="1" s="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69" i="1"/>
  <c r="B169" i="1" s="1"/>
  <c r="C210" i="1"/>
  <c r="O210" i="1" s="1"/>
  <c r="C209" i="1"/>
  <c r="C208" i="1"/>
  <c r="R208" i="1" s="1"/>
  <c r="C207" i="1"/>
  <c r="L207" i="1" s="1"/>
  <c r="C206" i="1"/>
  <c r="O206" i="1" s="1"/>
  <c r="C205" i="1"/>
  <c r="C204" i="1"/>
  <c r="P204" i="1" s="1"/>
  <c r="C203" i="1"/>
  <c r="R203" i="1" s="1"/>
  <c r="C202" i="1"/>
  <c r="B202" i="1" s="1"/>
  <c r="C201" i="1"/>
  <c r="M201" i="1" s="1"/>
  <c r="C200" i="1"/>
  <c r="P200" i="1" s="1"/>
  <c r="C199" i="1"/>
  <c r="C198" i="1"/>
  <c r="Q198" i="1" s="1"/>
  <c r="C197" i="1"/>
  <c r="C196" i="1"/>
  <c r="J196" i="1" s="1"/>
  <c r="C1222" i="1"/>
  <c r="C1171" i="1"/>
  <c r="P1171" i="1" s="1"/>
  <c r="C329" i="1"/>
  <c r="C328" i="1"/>
  <c r="K328" i="1" s="1"/>
  <c r="C327" i="1"/>
  <c r="B327" i="1" s="1"/>
  <c r="C326" i="1"/>
  <c r="P326" i="1" s="1"/>
  <c r="C325" i="1"/>
  <c r="C321" i="1"/>
  <c r="Q321" i="1" s="1"/>
  <c r="C320" i="1"/>
  <c r="M320" i="1" s="1"/>
  <c r="C319" i="1"/>
  <c r="K319" i="1" s="1"/>
  <c r="C318" i="1"/>
  <c r="C317" i="1"/>
  <c r="Q317" i="1" s="1"/>
  <c r="C316" i="1"/>
  <c r="B316" i="1" s="1"/>
  <c r="C315" i="1"/>
  <c r="Q315" i="1" s="1"/>
  <c r="C997" i="1"/>
  <c r="K997" i="1" s="1"/>
  <c r="C996" i="1"/>
  <c r="J996" i="1" s="1"/>
  <c r="C992" i="1"/>
  <c r="O992" i="1" s="1"/>
  <c r="C993" i="1"/>
  <c r="J993" i="1" s="1"/>
  <c r="C1104" i="1"/>
  <c r="O1104" i="1" s="1"/>
  <c r="C1103" i="1"/>
  <c r="P1103" i="1" s="1"/>
  <c r="C1102" i="1"/>
  <c r="C1101" i="1"/>
  <c r="Q1101" i="1" s="1"/>
  <c r="C1100" i="1"/>
  <c r="C1099" i="1"/>
  <c r="C1098" i="1"/>
  <c r="J1098" i="1" s="1"/>
  <c r="C1097" i="1"/>
  <c r="L1097" i="1" s="1"/>
  <c r="C1096" i="1"/>
  <c r="N1096" i="1" s="1"/>
  <c r="C1095" i="1"/>
  <c r="R1095" i="1" s="1"/>
  <c r="C1094" i="1"/>
  <c r="C1093" i="1"/>
  <c r="O1093" i="1" s="1"/>
  <c r="C1092" i="1"/>
  <c r="C1091" i="1"/>
  <c r="C342" i="1"/>
  <c r="A342" i="1" s="1"/>
  <c r="C341" i="1"/>
  <c r="J341" i="1" s="1"/>
  <c r="C340" i="1"/>
  <c r="C309" i="1"/>
  <c r="R309" i="1" s="1"/>
  <c r="C308" i="1"/>
  <c r="J308" i="1" s="1"/>
  <c r="C307" i="1"/>
  <c r="L307" i="1" s="1"/>
  <c r="C306" i="1"/>
  <c r="C305" i="1"/>
  <c r="O305" i="1" s="1"/>
  <c r="C304" i="1"/>
  <c r="B304" i="1" s="1"/>
  <c r="C303" i="1"/>
  <c r="O303" i="1" s="1"/>
  <c r="C302" i="1"/>
  <c r="B302" i="1" s="1"/>
  <c r="C301" i="1"/>
  <c r="M301" i="1" s="1"/>
  <c r="C262" i="1"/>
  <c r="Q262" i="1" s="1"/>
  <c r="C261" i="1"/>
  <c r="L261" i="1" s="1"/>
  <c r="C260" i="1"/>
  <c r="C228" i="1"/>
  <c r="Q228" i="1" s="1"/>
  <c r="C227" i="1"/>
  <c r="N227" i="1" s="1"/>
  <c r="C226" i="1"/>
  <c r="N226" i="1" s="1"/>
  <c r="C176" i="1"/>
  <c r="K176" i="1" s="1"/>
  <c r="C175" i="1"/>
  <c r="R175" i="1" s="1"/>
  <c r="C174" i="1"/>
  <c r="C1077" i="1"/>
  <c r="K1077" i="1" s="1"/>
  <c r="C1076" i="1"/>
  <c r="C466" i="1"/>
  <c r="C467" i="1"/>
  <c r="C468" i="1"/>
  <c r="A468" i="1" s="1"/>
  <c r="C469" i="1"/>
  <c r="L469" i="1" s="1"/>
  <c r="C470" i="1"/>
  <c r="O470" i="1" s="1"/>
  <c r="C471" i="1"/>
  <c r="C472" i="1"/>
  <c r="Q472" i="1" s="1"/>
  <c r="C473" i="1"/>
  <c r="C474" i="1"/>
  <c r="A474" i="1" s="1"/>
  <c r="C475" i="1"/>
  <c r="B475" i="1" s="1"/>
  <c r="C476" i="1"/>
  <c r="R476" i="1" s="1"/>
  <c r="C477" i="1"/>
  <c r="C478" i="1"/>
  <c r="A478" i="1" s="1"/>
  <c r="C479" i="1"/>
  <c r="R479" i="1" s="1"/>
  <c r="C480" i="1"/>
  <c r="O480" i="1" s="1"/>
  <c r="C481" i="1"/>
  <c r="B481" i="1" s="1"/>
  <c r="C482" i="1"/>
  <c r="R482" i="1" s="1"/>
  <c r="C483" i="1"/>
  <c r="K483" i="1" s="1"/>
  <c r="C484" i="1"/>
  <c r="Q484" i="1" s="1"/>
  <c r="C485" i="1"/>
  <c r="A485" i="1" s="1"/>
  <c r="C486" i="1"/>
  <c r="M486" i="1" s="1"/>
  <c r="C487" i="1"/>
  <c r="J487" i="1" s="1"/>
  <c r="C488" i="1"/>
  <c r="L488" i="1" s="1"/>
  <c r="C489" i="1"/>
  <c r="C490" i="1"/>
  <c r="B490" i="1" s="1"/>
  <c r="C491" i="1"/>
  <c r="J491" i="1" s="1"/>
  <c r="C492" i="1"/>
  <c r="B492" i="1" s="1"/>
  <c r="C493" i="1"/>
  <c r="C494" i="1"/>
  <c r="L494" i="1" s="1"/>
  <c r="C495" i="1"/>
  <c r="C496" i="1"/>
  <c r="Q496" i="1" s="1"/>
  <c r="C497" i="1"/>
  <c r="C498" i="1"/>
  <c r="Q498" i="1" s="1"/>
  <c r="C499" i="1"/>
  <c r="C500" i="1"/>
  <c r="M500" i="1" s="1"/>
  <c r="C501" i="1"/>
  <c r="C502" i="1"/>
  <c r="B502" i="1" s="1"/>
  <c r="C503" i="1"/>
  <c r="Q503" i="1" s="1"/>
  <c r="C504" i="1"/>
  <c r="Q504" i="1" s="1"/>
  <c r="C505" i="1"/>
  <c r="C506" i="1"/>
  <c r="J506" i="1" s="1"/>
  <c r="C507" i="1"/>
  <c r="C508" i="1"/>
  <c r="J508" i="1" s="1"/>
  <c r="C509" i="1"/>
  <c r="O509" i="1" s="1"/>
  <c r="C510" i="1"/>
  <c r="K510" i="1" s="1"/>
  <c r="C511" i="1"/>
  <c r="C512" i="1"/>
  <c r="J512" i="1" s="1"/>
  <c r="C513" i="1"/>
  <c r="C514" i="1"/>
  <c r="M514" i="1" s="1"/>
  <c r="C515" i="1"/>
  <c r="L515" i="1" s="1"/>
  <c r="C516" i="1"/>
  <c r="K516" i="1" s="1"/>
  <c r="C517" i="1"/>
  <c r="M517" i="1" s="1"/>
  <c r="C518" i="1"/>
  <c r="K518" i="1" s="1"/>
  <c r="C519" i="1"/>
  <c r="O519" i="1" s="1"/>
  <c r="C520" i="1"/>
  <c r="R520" i="1" s="1"/>
  <c r="C521" i="1"/>
  <c r="C522" i="1"/>
  <c r="C523" i="1"/>
  <c r="Q523" i="1" s="1"/>
  <c r="C524" i="1"/>
  <c r="O524" i="1" s="1"/>
  <c r="C525" i="1"/>
  <c r="K525" i="1" s="1"/>
  <c r="C526" i="1"/>
  <c r="P526" i="1" s="1"/>
  <c r="C527" i="1"/>
  <c r="L527" i="1" s="1"/>
  <c r="C528" i="1"/>
  <c r="C529" i="1"/>
  <c r="C530" i="1"/>
  <c r="A530" i="1" s="1"/>
  <c r="C531" i="1"/>
  <c r="A531" i="1" s="1"/>
  <c r="C532" i="1"/>
  <c r="A532" i="1" s="1"/>
  <c r="C533" i="1"/>
  <c r="J533" i="1" s="1"/>
  <c r="C534" i="1"/>
  <c r="P534" i="1" s="1"/>
  <c r="C535" i="1"/>
  <c r="C465" i="1"/>
  <c r="O465" i="1" s="1"/>
  <c r="C464" i="1"/>
  <c r="C463" i="1"/>
  <c r="C462" i="1"/>
  <c r="R462" i="1" s="1"/>
  <c r="C1007" i="1"/>
  <c r="J1007" i="1" s="1"/>
  <c r="C1006" i="1"/>
  <c r="J1006" i="1" s="1"/>
  <c r="C1005" i="1"/>
  <c r="C1004" i="1"/>
  <c r="C1003" i="1"/>
  <c r="R1003" i="1" s="1"/>
  <c r="C1002" i="1"/>
  <c r="B1002" i="1" s="1"/>
  <c r="C1001" i="1"/>
  <c r="C1000" i="1"/>
  <c r="L1000" i="1" s="1"/>
  <c r="C1043" i="1"/>
  <c r="C1044" i="1"/>
  <c r="L1044" i="1" s="1"/>
  <c r="C1045" i="1"/>
  <c r="C1046" i="1"/>
  <c r="R1046" i="1" s="1"/>
  <c r="C1047" i="1"/>
  <c r="C1117" i="1"/>
  <c r="Q1117" i="1" s="1"/>
  <c r="C1118" i="1"/>
  <c r="C1119" i="1"/>
  <c r="B1119" i="1" s="1"/>
  <c r="C1120" i="1"/>
  <c r="C1121" i="1"/>
  <c r="C119" i="1"/>
  <c r="C124" i="1"/>
  <c r="B124" i="1" s="1"/>
  <c r="C129" i="1"/>
  <c r="J129" i="1" s="1"/>
  <c r="C117" i="1"/>
  <c r="K117" i="1" s="1"/>
  <c r="C118" i="1"/>
  <c r="J118" i="1" s="1"/>
  <c r="C120" i="1"/>
  <c r="Q120" i="1" s="1"/>
  <c r="C121" i="1"/>
  <c r="M121" i="1" s="1"/>
  <c r="C122" i="1"/>
  <c r="O122" i="1" s="1"/>
  <c r="C123" i="1"/>
  <c r="C125" i="1"/>
  <c r="Q125" i="1" s="1"/>
  <c r="C126" i="1"/>
  <c r="Q126" i="1" s="1"/>
  <c r="C127" i="1"/>
  <c r="P127" i="1" s="1"/>
  <c r="C128" i="1"/>
  <c r="P128" i="1" s="1"/>
  <c r="B17" i="10"/>
  <c r="C989" i="1"/>
  <c r="K989" i="1" s="1"/>
  <c r="C98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C13" i="1"/>
  <c r="C12" i="1"/>
  <c r="C11" i="1"/>
  <c r="C10" i="1"/>
  <c r="C9" i="1"/>
  <c r="C8" i="1"/>
  <c r="C7" i="1"/>
  <c r="C6" i="1"/>
  <c r="C5" i="1"/>
  <c r="C4" i="1"/>
  <c r="C3" i="1"/>
  <c r="C259" i="1"/>
  <c r="R259" i="1" s="1"/>
  <c r="C258" i="1"/>
  <c r="C257" i="1"/>
  <c r="R257" i="1" s="1"/>
  <c r="C256" i="1"/>
  <c r="C255" i="1"/>
  <c r="C254" i="1"/>
  <c r="C253" i="1"/>
  <c r="Q253" i="1" s="1"/>
  <c r="C252" i="1"/>
  <c r="A252" i="1" s="1"/>
  <c r="C251" i="1"/>
  <c r="L251" i="1" s="1"/>
  <c r="C250" i="1"/>
  <c r="C249" i="1"/>
  <c r="J249" i="1" s="1"/>
  <c r="C248" i="1"/>
  <c r="N248" i="1" s="1"/>
  <c r="C221" i="1"/>
  <c r="J221" i="1" s="1"/>
  <c r="C461" i="1"/>
  <c r="C460" i="1"/>
  <c r="B460" i="1" s="1"/>
  <c r="C459" i="1"/>
  <c r="C458" i="1"/>
  <c r="P458" i="1" s="1"/>
  <c r="C457" i="1"/>
  <c r="A457" i="1" s="1"/>
  <c r="C312" i="1"/>
  <c r="C311" i="1"/>
  <c r="C1188" i="1"/>
  <c r="C1137" i="1"/>
  <c r="B186" i="13"/>
  <c r="B187" i="13"/>
  <c r="C80" i="1"/>
  <c r="C81" i="1"/>
  <c r="C82" i="1"/>
  <c r="L82" i="1" s="1"/>
  <c r="C83" i="1"/>
  <c r="R83" i="1" s="1"/>
  <c r="C84" i="1"/>
  <c r="C85" i="1"/>
  <c r="Q85" i="1" s="1"/>
  <c r="C86" i="1"/>
  <c r="L86" i="1" s="1"/>
  <c r="C87" i="1"/>
  <c r="O87" i="1" s="1"/>
  <c r="C88" i="1"/>
  <c r="C78"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C73" i="1"/>
  <c r="C72" i="1"/>
  <c r="B72" i="1" s="1"/>
  <c r="C71" i="1"/>
  <c r="M71" i="1" s="1"/>
  <c r="C70" i="1"/>
  <c r="C69" i="1"/>
  <c r="J69" i="1" s="1"/>
  <c r="C68" i="1"/>
  <c r="C67" i="1"/>
  <c r="A67" i="1" s="1"/>
  <c r="C66" i="1"/>
  <c r="O66" i="1" s="1"/>
  <c r="C65" i="1"/>
  <c r="C339" i="1"/>
  <c r="B339" i="1" s="1"/>
  <c r="C1190" i="1"/>
  <c r="C1139" i="1"/>
  <c r="L1139" i="1" s="1"/>
  <c r="C300" i="1"/>
  <c r="C299" i="1"/>
  <c r="C298" i="1"/>
  <c r="C173" i="1"/>
  <c r="K173" i="1" s="1"/>
  <c r="C225" i="1"/>
  <c r="Q225" i="1" s="1"/>
  <c r="C338" i="1"/>
  <c r="B338" i="1" s="1"/>
  <c r="C1189" i="1"/>
  <c r="N1189" i="1" s="1"/>
  <c r="C1138" i="1"/>
  <c r="C297" i="1"/>
  <c r="R297" i="1" s="1"/>
  <c r="C296" i="1"/>
  <c r="C295" i="1"/>
  <c r="C172" i="1"/>
  <c r="R172" i="1" s="1"/>
  <c r="C224" i="1"/>
  <c r="C1042" i="1"/>
  <c r="A1042" i="1" s="1"/>
  <c r="C1116" i="1"/>
  <c r="L1116" i="1" s="1"/>
  <c r="C91" i="1"/>
  <c r="C1041" i="1"/>
  <c r="K104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294" i="1"/>
  <c r="C293" i="1"/>
  <c r="C292" i="1"/>
  <c r="N292" i="1" s="1"/>
  <c r="C291" i="1"/>
  <c r="C290" i="1"/>
  <c r="K290" i="1" s="1"/>
  <c r="C289" i="1"/>
  <c r="C288" i="1"/>
  <c r="O288" i="1" s="1"/>
  <c r="C287" i="1"/>
  <c r="B287" i="1" s="1"/>
  <c r="C286" i="1"/>
  <c r="N286" i="1" s="1"/>
  <c r="C285" i="1"/>
  <c r="M285" i="1" s="1"/>
  <c r="C284" i="1"/>
  <c r="C283" i="1"/>
  <c r="L283" i="1" s="1"/>
  <c r="C282" i="1"/>
  <c r="R282" i="1" s="1"/>
  <c r="C281" i="1"/>
  <c r="C280" i="1"/>
  <c r="C279" i="1"/>
  <c r="C278" i="1"/>
  <c r="C277" i="1"/>
  <c r="L277" i="1" s="1"/>
  <c r="C276" i="1"/>
  <c r="J276" i="1" s="1"/>
  <c r="C275" i="1"/>
  <c r="C274" i="1"/>
  <c r="C273" i="1"/>
  <c r="C272" i="1"/>
  <c r="P272" i="1" s="1"/>
  <c r="C271" i="1"/>
  <c r="R271" i="1" s="1"/>
  <c r="C270" i="1"/>
  <c r="C269" i="1"/>
  <c r="J269" i="1" s="1"/>
  <c r="C268" i="1"/>
  <c r="A268" i="1" s="1"/>
  <c r="C267" i="1"/>
  <c r="J267" i="1" s="1"/>
  <c r="C266" i="1"/>
  <c r="Q266" i="1" s="1"/>
  <c r="C1022" i="1"/>
  <c r="C1023" i="1"/>
  <c r="C1024" i="1"/>
  <c r="N1024" i="1" s="1"/>
  <c r="C1025" i="1"/>
  <c r="C1026" i="1"/>
  <c r="A1026" i="1" s="1"/>
  <c r="C163" i="1"/>
  <c r="B163" i="1" s="1"/>
  <c r="C164" i="1"/>
  <c r="C165" i="1"/>
  <c r="P165" i="1" s="1"/>
  <c r="C166" i="1"/>
  <c r="C167" i="1"/>
  <c r="N167" i="1" s="1"/>
  <c r="C168" i="1"/>
  <c r="J168" i="1" s="1"/>
  <c r="C170" i="1"/>
  <c r="C171" i="1"/>
  <c r="R171" i="1" s="1"/>
  <c r="C162" i="1"/>
  <c r="J162" i="1" s="1"/>
  <c r="C222" i="1"/>
  <c r="Q222" i="1" s="1"/>
  <c r="C223" i="1"/>
  <c r="C116" i="1"/>
  <c r="M116" i="1" s="1"/>
  <c r="C136" i="1"/>
  <c r="A136" i="1" s="1"/>
  <c r="C137" i="1"/>
  <c r="O137" i="1" s="1"/>
  <c r="C138" i="1"/>
  <c r="C139" i="1"/>
  <c r="R139" i="1" s="1"/>
  <c r="C140" i="1"/>
  <c r="B140" i="1" s="1"/>
  <c r="C141" i="1"/>
  <c r="C142" i="1"/>
  <c r="C143" i="1"/>
  <c r="A143" i="1" s="1"/>
  <c r="C144" i="1"/>
  <c r="K144" i="1" s="1"/>
  <c r="C145" i="1"/>
  <c r="B145" i="1" s="1"/>
  <c r="C146" i="1"/>
  <c r="C147" i="1"/>
  <c r="O147" i="1" s="1"/>
  <c r="B194" i="13"/>
  <c r="B196" i="13"/>
  <c r="B197" i="13"/>
  <c r="C1221" i="1"/>
  <c r="C1220" i="1"/>
  <c r="O1220" i="1" s="1"/>
  <c r="C1219" i="1"/>
  <c r="C1218" i="1"/>
  <c r="C1217" i="1"/>
  <c r="O1217" i="1" s="1"/>
  <c r="C1198" i="1"/>
  <c r="Q1198" i="1" s="1"/>
  <c r="C1197" i="1"/>
  <c r="C1196" i="1"/>
  <c r="C1195" i="1"/>
  <c r="C1194" i="1"/>
  <c r="C1193" i="1"/>
  <c r="C1192" i="1"/>
  <c r="C1187" i="1"/>
  <c r="K1187" i="1" s="1"/>
  <c r="C1186" i="1"/>
  <c r="C1185" i="1"/>
  <c r="N1185" i="1" s="1"/>
  <c r="C1184" i="1"/>
  <c r="C1183" i="1"/>
  <c r="C1182" i="1"/>
  <c r="C1181" i="1"/>
  <c r="C1170" i="1"/>
  <c r="R1170" i="1" s="1"/>
  <c r="C1169" i="1"/>
  <c r="K1169" i="1" s="1"/>
  <c r="C1168" i="1"/>
  <c r="C1167" i="1"/>
  <c r="C1166" i="1"/>
  <c r="C1178" i="1"/>
  <c r="C1177" i="1"/>
  <c r="N1177" i="1" s="1"/>
  <c r="C1176" i="1"/>
  <c r="C1175" i="1"/>
  <c r="C1174" i="1"/>
  <c r="N1174" i="1" s="1"/>
  <c r="C1147" i="1"/>
  <c r="B1147" i="1" s="1"/>
  <c r="C1146" i="1"/>
  <c r="C1145" i="1"/>
  <c r="C1144" i="1"/>
  <c r="C1143" i="1"/>
  <c r="C1142" i="1"/>
  <c r="C1141" i="1"/>
  <c r="C1131" i="1"/>
  <c r="J1131" i="1" s="1"/>
  <c r="C1132" i="1"/>
  <c r="Q1132" i="1" s="1"/>
  <c r="C1133" i="1"/>
  <c r="C1134" i="1"/>
  <c r="C1135" i="1"/>
  <c r="C1136" i="1"/>
  <c r="C1130" i="1"/>
  <c r="C1124" i="1"/>
  <c r="C1125" i="1"/>
  <c r="A1125" i="1" s="1"/>
  <c r="C1126" i="1"/>
  <c r="C1127" i="1"/>
  <c r="C1123" i="1"/>
  <c r="C1040" i="1"/>
  <c r="C1029" i="1"/>
  <c r="C1030" i="1"/>
  <c r="C1031" i="1"/>
  <c r="B1031" i="1" s="1"/>
  <c r="C1032" i="1"/>
  <c r="J1032" i="1" s="1"/>
  <c r="C1033" i="1"/>
  <c r="A1033" i="1" s="1"/>
  <c r="C1034" i="1"/>
  <c r="Q1034" i="1" s="1"/>
  <c r="C1035" i="1"/>
  <c r="C1036" i="1"/>
  <c r="K1036" i="1" s="1"/>
  <c r="C1037" i="1"/>
  <c r="L1037" i="1" s="1"/>
  <c r="C1038" i="1"/>
  <c r="C1039" i="1"/>
  <c r="C1028" i="1"/>
  <c r="K1028" i="1" s="1"/>
  <c r="C215" i="1"/>
  <c r="B215" i="1" s="1"/>
  <c r="C216" i="1"/>
  <c r="C217" i="1"/>
  <c r="R217" i="1" s="1"/>
  <c r="C218" i="1"/>
  <c r="C219" i="1"/>
  <c r="L219" i="1" s="1"/>
  <c r="C220" i="1"/>
  <c r="C214" i="1"/>
  <c r="N214" i="1" s="1"/>
  <c r="C157" i="1"/>
  <c r="P157" i="1" s="1"/>
  <c r="C158" i="1"/>
  <c r="C159" i="1"/>
  <c r="A159" i="1" s="1"/>
  <c r="C160" i="1"/>
  <c r="C156" i="1"/>
  <c r="A156" i="1" s="1"/>
  <c r="C154" i="1"/>
  <c r="C153" i="1"/>
  <c r="P153" i="1" s="1"/>
  <c r="C132" i="1"/>
  <c r="L132" i="1" s="1"/>
  <c r="C133" i="1"/>
  <c r="C134" i="1"/>
  <c r="K134" i="1" s="1"/>
  <c r="C135" i="1"/>
  <c r="C131" i="1"/>
  <c r="C79" i="1"/>
  <c r="L79" i="1" s="1"/>
  <c r="C1115" i="1"/>
  <c r="C1114" i="1"/>
  <c r="C1113" i="1"/>
  <c r="A1113" i="1" s="1"/>
  <c r="C1112" i="1"/>
  <c r="O1112" i="1" s="1"/>
  <c r="C1111" i="1"/>
  <c r="B1111" i="1" s="1"/>
  <c r="C1110" i="1"/>
  <c r="L1110" i="1" s="1"/>
  <c r="C1109" i="1"/>
  <c r="C1108" i="1"/>
  <c r="C1107" i="1"/>
  <c r="N1107" i="1" s="1"/>
  <c r="C1106" i="1"/>
  <c r="C335" i="1"/>
  <c r="R335" i="1" s="1"/>
  <c r="C337" i="1"/>
  <c r="L337" i="1" s="1"/>
  <c r="C336" i="1"/>
  <c r="L336" i="1" s="1"/>
  <c r="C334" i="1"/>
  <c r="B334" i="1" s="1"/>
  <c r="C333" i="1"/>
  <c r="N333" i="1" s="1"/>
  <c r="C332" i="1"/>
  <c r="C331" i="1"/>
  <c r="M331" i="1" s="1"/>
  <c r="F39" i="8"/>
  <c r="F89" i="8"/>
  <c r="P738" i="1"/>
  <c r="Q738" i="1"/>
  <c r="O738" i="1"/>
  <c r="R738" i="1"/>
  <c r="J738" i="1"/>
  <c r="K738" i="1"/>
  <c r="L738" i="1"/>
  <c r="M738" i="1"/>
  <c r="N738" i="1"/>
  <c r="N740" i="1"/>
  <c r="O740" i="1"/>
  <c r="J740" i="1"/>
  <c r="K740" i="1"/>
  <c r="L740" i="1"/>
  <c r="M740" i="1"/>
  <c r="P740" i="1"/>
  <c r="Q740" i="1"/>
  <c r="R740" i="1"/>
  <c r="M741" i="1"/>
  <c r="N741" i="1"/>
  <c r="J741" i="1"/>
  <c r="K741" i="1"/>
  <c r="L741" i="1"/>
  <c r="O741" i="1"/>
  <c r="P741" i="1"/>
  <c r="Q741" i="1"/>
  <c r="R741" i="1"/>
  <c r="K28" i="1"/>
  <c r="R125" i="1"/>
  <c r="N490" i="1"/>
  <c r="N1239" i="1"/>
  <c r="R1239" i="1"/>
  <c r="P1047" i="1"/>
  <c r="Q342" i="1"/>
  <c r="N1241" i="1"/>
  <c r="L742" i="1"/>
  <c r="M742" i="1"/>
  <c r="K742" i="1"/>
  <c r="N742" i="1"/>
  <c r="O742" i="1"/>
  <c r="P742" i="1"/>
  <c r="Q742" i="1"/>
  <c r="R742" i="1"/>
  <c r="J742" i="1"/>
  <c r="P464" i="1"/>
  <c r="A473" i="1"/>
  <c r="P325" i="1"/>
  <c r="B1227" i="1"/>
  <c r="Q1227" i="1"/>
  <c r="J1227" i="1"/>
  <c r="L1227" i="1"/>
  <c r="O1227" i="1"/>
  <c r="R220" i="1"/>
  <c r="M220" i="1"/>
  <c r="P744" i="1"/>
  <c r="J147" i="1"/>
  <c r="R285" i="1"/>
  <c r="J293" i="1"/>
  <c r="R338" i="1"/>
  <c r="R14" i="1"/>
  <c r="N38" i="1"/>
  <c r="Q1121" i="1"/>
  <c r="A465" i="1"/>
  <c r="R465" i="1"/>
  <c r="P465" i="1"/>
  <c r="L465" i="1"/>
  <c r="N465" i="1"/>
  <c r="A528" i="1"/>
  <c r="Q528" i="1"/>
  <c r="L528" i="1"/>
  <c r="N528" i="1"/>
  <c r="M528" i="1"/>
  <c r="A520" i="1"/>
  <c r="J520" i="1"/>
  <c r="K520" i="1"/>
  <c r="P520" i="1"/>
  <c r="A512" i="1"/>
  <c r="O512" i="1"/>
  <c r="Q512" i="1"/>
  <c r="R512" i="1"/>
  <c r="M512" i="1"/>
  <c r="B504" i="1"/>
  <c r="O504" i="1"/>
  <c r="R504" i="1"/>
  <c r="K504" i="1"/>
  <c r="L504" i="1"/>
  <c r="N504" i="1"/>
  <c r="J496" i="1"/>
  <c r="R496" i="1"/>
  <c r="K496" i="1"/>
  <c r="N496" i="1"/>
  <c r="A488" i="1"/>
  <c r="N488" i="1"/>
  <c r="K488" i="1"/>
  <c r="P488" i="1"/>
  <c r="Q488" i="1"/>
  <c r="R488" i="1"/>
  <c r="A480" i="1"/>
  <c r="B480" i="1"/>
  <c r="N480" i="1"/>
  <c r="J480" i="1"/>
  <c r="M480" i="1"/>
  <c r="P480" i="1"/>
  <c r="R480" i="1"/>
  <c r="Q480" i="1"/>
  <c r="A472" i="1"/>
  <c r="N472" i="1"/>
  <c r="K472" i="1"/>
  <c r="J472" i="1"/>
  <c r="L472" i="1"/>
  <c r="M472" i="1"/>
  <c r="P472" i="1"/>
  <c r="A1077" i="1"/>
  <c r="N1077" i="1"/>
  <c r="O1077" i="1"/>
  <c r="Q1077" i="1"/>
  <c r="J1077" i="1"/>
  <c r="R1077" i="1"/>
  <c r="M1077" i="1"/>
  <c r="B261" i="1"/>
  <c r="A261" i="1"/>
  <c r="P261" i="1"/>
  <c r="J261" i="1"/>
  <c r="R261" i="1"/>
  <c r="K261" i="1"/>
  <c r="N261" i="1"/>
  <c r="O261" i="1"/>
  <c r="Q261" i="1"/>
  <c r="B307" i="1"/>
  <c r="A307" i="1"/>
  <c r="K307" i="1"/>
  <c r="M307" i="1"/>
  <c r="O307" i="1"/>
  <c r="P307" i="1"/>
  <c r="Q307" i="1"/>
  <c r="R307" i="1"/>
  <c r="J307" i="1"/>
  <c r="B1093" i="1"/>
  <c r="N1093" i="1"/>
  <c r="P1093" i="1"/>
  <c r="Q1093" i="1"/>
  <c r="J1093" i="1"/>
  <c r="R1093" i="1"/>
  <c r="L1093" i="1"/>
  <c r="M1093" i="1"/>
  <c r="A1101" i="1"/>
  <c r="N1101" i="1"/>
  <c r="O1101" i="1"/>
  <c r="P1101" i="1"/>
  <c r="J1101" i="1"/>
  <c r="R1101" i="1"/>
  <c r="K1101" i="1"/>
  <c r="L1101" i="1"/>
  <c r="B315" i="1"/>
  <c r="A315" i="1"/>
  <c r="L315" i="1"/>
  <c r="M315" i="1"/>
  <c r="N315" i="1"/>
  <c r="O315" i="1"/>
  <c r="P315" i="1"/>
  <c r="J315" i="1"/>
  <c r="B326" i="1"/>
  <c r="A326" i="1"/>
  <c r="K326" i="1"/>
  <c r="L326" i="1"/>
  <c r="M326" i="1"/>
  <c r="N326" i="1"/>
  <c r="Q326" i="1"/>
  <c r="J326" i="1"/>
  <c r="R326" i="1"/>
  <c r="A198" i="1"/>
  <c r="B198" i="1"/>
  <c r="O198" i="1"/>
  <c r="P198" i="1"/>
  <c r="R198" i="1"/>
  <c r="K198" i="1"/>
  <c r="L198" i="1"/>
  <c r="M198" i="1"/>
  <c r="N198" i="1"/>
  <c r="A206" i="1"/>
  <c r="B206" i="1"/>
  <c r="P206" i="1"/>
  <c r="Q206" i="1"/>
  <c r="J206" i="1"/>
  <c r="R206" i="1"/>
  <c r="K206" i="1"/>
  <c r="L206" i="1"/>
  <c r="M206" i="1"/>
  <c r="B1266" i="1"/>
  <c r="L1266" i="1"/>
  <c r="A1257" i="1"/>
  <c r="M1257" i="1"/>
  <c r="N1257" i="1"/>
  <c r="O1247" i="1"/>
  <c r="J1247" i="1"/>
  <c r="K1247" i="1"/>
  <c r="L1247" i="1"/>
  <c r="N1237" i="1"/>
  <c r="K1265" i="1"/>
  <c r="M1265" i="1"/>
  <c r="R1265" i="1"/>
  <c r="B1256" i="1"/>
  <c r="N1256" i="1"/>
  <c r="J1256" i="1"/>
  <c r="R1256" i="1"/>
  <c r="O1246" i="1"/>
  <c r="P1246" i="1"/>
  <c r="L1246" i="1"/>
  <c r="B1236" i="1"/>
  <c r="P1236" i="1"/>
  <c r="R1236" i="1"/>
  <c r="O1236" i="1"/>
  <c r="O487" i="1"/>
  <c r="L1032" i="1"/>
  <c r="M1125" i="1"/>
  <c r="A1131" i="1"/>
  <c r="A1169" i="1"/>
  <c r="L1169" i="1"/>
  <c r="A145" i="1"/>
  <c r="P145" i="1"/>
  <c r="R145" i="1"/>
  <c r="K145" i="1"/>
  <c r="L145" i="1"/>
  <c r="M137" i="1"/>
  <c r="P137" i="1"/>
  <c r="Q137" i="1"/>
  <c r="B168" i="1"/>
  <c r="N168" i="1"/>
  <c r="P168" i="1"/>
  <c r="L168" i="1"/>
  <c r="O168" i="1"/>
  <c r="A1024" i="1"/>
  <c r="B1024" i="1"/>
  <c r="M1024" i="1"/>
  <c r="P1024" i="1"/>
  <c r="Q1024" i="1"/>
  <c r="P271" i="1"/>
  <c r="K271" i="1"/>
  <c r="L271" i="1"/>
  <c r="J271" i="1"/>
  <c r="M271" i="1"/>
  <c r="A279" i="1"/>
  <c r="K279" i="1"/>
  <c r="L279" i="1"/>
  <c r="O279" i="1"/>
  <c r="R279" i="1"/>
  <c r="M279" i="1"/>
  <c r="N279" i="1"/>
  <c r="A287" i="1"/>
  <c r="N287" i="1"/>
  <c r="P287" i="1"/>
  <c r="Q287" i="1"/>
  <c r="R287" i="1"/>
  <c r="J287" i="1"/>
  <c r="B172" i="1"/>
  <c r="L172" i="1"/>
  <c r="N172" i="1"/>
  <c r="P172" i="1"/>
  <c r="M172" i="1"/>
  <c r="A173" i="1"/>
  <c r="B173" i="1"/>
  <c r="Q173" i="1"/>
  <c r="P173" i="1"/>
  <c r="J173" i="1"/>
  <c r="L173" i="1"/>
  <c r="N173" i="1"/>
  <c r="B66" i="1"/>
  <c r="M66" i="1"/>
  <c r="L66" i="1"/>
  <c r="P66" i="1"/>
  <c r="Q66" i="1"/>
  <c r="J66" i="1"/>
  <c r="R66" i="1"/>
  <c r="B74" i="1"/>
  <c r="J74" i="1"/>
  <c r="R74" i="1"/>
  <c r="K74" i="1"/>
  <c r="L74" i="1"/>
  <c r="N74" i="1"/>
  <c r="P74" i="1"/>
  <c r="Q74" i="1"/>
  <c r="B249" i="1"/>
  <c r="L249" i="1"/>
  <c r="M257" i="1"/>
  <c r="O257" i="1"/>
  <c r="K16" i="1"/>
  <c r="M16" i="1"/>
  <c r="N24" i="1"/>
  <c r="R32" i="1"/>
  <c r="B40" i="1"/>
  <c r="L48" i="1"/>
  <c r="K48" i="1"/>
  <c r="R56" i="1"/>
  <c r="J56" i="1"/>
  <c r="A120" i="1"/>
  <c r="B120" i="1"/>
  <c r="N120" i="1"/>
  <c r="P120" i="1"/>
  <c r="J120" i="1"/>
  <c r="K120" i="1"/>
  <c r="L120" i="1"/>
  <c r="M120" i="1"/>
  <c r="A1119" i="1"/>
  <c r="M1119" i="1"/>
  <c r="N1119" i="1"/>
  <c r="P1119" i="1"/>
  <c r="Q1119" i="1"/>
  <c r="J1119" i="1"/>
  <c r="R1119" i="1"/>
  <c r="B1000" i="1"/>
  <c r="N1000" i="1"/>
  <c r="J1000" i="1"/>
  <c r="R1000" i="1"/>
  <c r="K1000" i="1"/>
  <c r="M1000" i="1"/>
  <c r="Q1000" i="1"/>
  <c r="M534" i="1"/>
  <c r="J534" i="1"/>
  <c r="L526" i="1"/>
  <c r="M526" i="1"/>
  <c r="N526" i="1"/>
  <c r="Q518" i="1"/>
  <c r="L518" i="1"/>
  <c r="A510" i="1"/>
  <c r="B510" i="1"/>
  <c r="Q510" i="1"/>
  <c r="O510" i="1"/>
  <c r="R510" i="1"/>
  <c r="A502" i="1"/>
  <c r="L502" i="1"/>
  <c r="M502" i="1"/>
  <c r="N502" i="1"/>
  <c r="J494" i="1"/>
  <c r="R494" i="1"/>
  <c r="K494" i="1"/>
  <c r="A486" i="1"/>
  <c r="B486" i="1"/>
  <c r="P486" i="1"/>
  <c r="O486" i="1"/>
  <c r="R486" i="1"/>
  <c r="Q486" i="1"/>
  <c r="R478" i="1"/>
  <c r="J478" i="1"/>
  <c r="K478" i="1"/>
  <c r="P470" i="1"/>
  <c r="M470" i="1"/>
  <c r="N470" i="1"/>
  <c r="K470" i="1"/>
  <c r="B175" i="1"/>
  <c r="A175" i="1"/>
  <c r="J175" i="1"/>
  <c r="L175" i="1"/>
  <c r="P175" i="1"/>
  <c r="R301" i="1"/>
  <c r="K301" i="1"/>
  <c r="L301" i="1"/>
  <c r="A309" i="1"/>
  <c r="Q309" i="1"/>
  <c r="J309" i="1"/>
  <c r="O309" i="1"/>
  <c r="P309" i="1"/>
  <c r="A1095" i="1"/>
  <c r="P1095" i="1"/>
  <c r="Q1095" i="1"/>
  <c r="J1095" i="1"/>
  <c r="M1103" i="1"/>
  <c r="N1103" i="1"/>
  <c r="O1103" i="1"/>
  <c r="K1103" i="1"/>
  <c r="B317" i="1"/>
  <c r="A317" i="1"/>
  <c r="J317" i="1"/>
  <c r="M317" i="1"/>
  <c r="N317" i="1"/>
  <c r="P317" i="1"/>
  <c r="B328" i="1"/>
  <c r="R328" i="1"/>
  <c r="L328" i="1"/>
  <c r="M328" i="1"/>
  <c r="N328" i="1"/>
  <c r="M200" i="1"/>
  <c r="N200" i="1"/>
  <c r="O200" i="1"/>
  <c r="K200" i="1"/>
  <c r="L200" i="1"/>
  <c r="A208" i="1"/>
  <c r="M208" i="1"/>
  <c r="Q208" i="1"/>
  <c r="J208" i="1"/>
  <c r="K208" i="1"/>
  <c r="L208" i="1"/>
  <c r="N1224" i="1"/>
  <c r="R1255" i="1"/>
  <c r="N1235" i="1"/>
  <c r="K286" i="1"/>
  <c r="K743" i="1"/>
  <c r="L743" i="1"/>
  <c r="N743" i="1"/>
  <c r="O743" i="1"/>
  <c r="P743" i="1"/>
  <c r="Q743" i="1"/>
  <c r="R743" i="1"/>
  <c r="J743" i="1"/>
  <c r="M743" i="1"/>
  <c r="M278" i="1"/>
  <c r="J73" i="1"/>
  <c r="A1112" i="1"/>
  <c r="B1175" i="1"/>
  <c r="N67" i="1"/>
  <c r="B17" i="1"/>
  <c r="Q17" i="1"/>
  <c r="M17" i="1"/>
  <c r="N17" i="1"/>
  <c r="L17" i="1"/>
  <c r="K17" i="1"/>
  <c r="A128" i="1"/>
  <c r="N128" i="1"/>
  <c r="O128" i="1"/>
  <c r="Q128" i="1"/>
  <c r="J128" i="1"/>
  <c r="R128" i="1"/>
  <c r="K128" i="1"/>
  <c r="Q533" i="1"/>
  <c r="Q477" i="1"/>
  <c r="O477" i="1"/>
  <c r="P477" i="1"/>
  <c r="J477" i="1"/>
  <c r="M1096" i="1"/>
  <c r="P1096" i="1"/>
  <c r="J1096" i="1"/>
  <c r="K329" i="1"/>
  <c r="L329" i="1"/>
  <c r="N329" i="1"/>
  <c r="A201" i="1"/>
  <c r="A209" i="1"/>
  <c r="M209" i="1"/>
  <c r="N209" i="1"/>
  <c r="O209" i="1"/>
  <c r="A1259" i="1"/>
  <c r="B1259" i="1"/>
  <c r="Q1259" i="1"/>
  <c r="J1259" i="1"/>
  <c r="R1259" i="1"/>
  <c r="K1259" i="1"/>
  <c r="L1259" i="1"/>
  <c r="M1259" i="1"/>
  <c r="N1259" i="1"/>
  <c r="O1259" i="1"/>
  <c r="P1259" i="1"/>
  <c r="A1249" i="1"/>
  <c r="B1249" i="1"/>
  <c r="K1249" i="1"/>
  <c r="L1249" i="1"/>
  <c r="M1249" i="1"/>
  <c r="N1249" i="1"/>
  <c r="O1249" i="1"/>
  <c r="P1249" i="1"/>
  <c r="Q1249" i="1"/>
  <c r="J1249" i="1"/>
  <c r="R1249" i="1"/>
  <c r="B1113" i="1"/>
  <c r="P1113" i="1"/>
  <c r="P214" i="1"/>
  <c r="O739" i="1"/>
  <c r="P739" i="1"/>
  <c r="R739" i="1"/>
  <c r="J739" i="1"/>
  <c r="K739" i="1"/>
  <c r="L739" i="1"/>
  <c r="M739" i="1"/>
  <c r="N739" i="1"/>
  <c r="Q739" i="1"/>
  <c r="A1038" i="1"/>
  <c r="B1038" i="1"/>
  <c r="L1038" i="1"/>
  <c r="M1038" i="1"/>
  <c r="N1038" i="1"/>
  <c r="O1038" i="1"/>
  <c r="P1038" i="1"/>
  <c r="Q1038" i="1"/>
  <c r="J1038" i="1"/>
  <c r="R1038" i="1"/>
  <c r="K1038" i="1"/>
  <c r="A1030" i="1"/>
  <c r="B1030" i="1"/>
  <c r="L1030" i="1"/>
  <c r="M1030" i="1"/>
  <c r="N1030" i="1"/>
  <c r="O1030" i="1"/>
  <c r="P1030" i="1"/>
  <c r="Q1030" i="1"/>
  <c r="J1030" i="1"/>
  <c r="R1030" i="1"/>
  <c r="K1030" i="1"/>
  <c r="A1130" i="1"/>
  <c r="Q1130" i="1"/>
  <c r="J1130" i="1"/>
  <c r="K1130" i="1"/>
  <c r="L1130" i="1"/>
  <c r="O1130" i="1"/>
  <c r="P1130" i="1"/>
  <c r="A1142" i="1"/>
  <c r="B1142" i="1"/>
  <c r="M1142" i="1"/>
  <c r="N1142" i="1"/>
  <c r="Q1142" i="1"/>
  <c r="R1142" i="1"/>
  <c r="K1142" i="1"/>
  <c r="L1142" i="1"/>
  <c r="A1176" i="1"/>
  <c r="B1176" i="1"/>
  <c r="L1176" i="1"/>
  <c r="M1176" i="1"/>
  <c r="O1176" i="1"/>
  <c r="Q1176" i="1"/>
  <c r="N1176" i="1"/>
  <c r="P1176" i="1"/>
  <c r="R1176" i="1"/>
  <c r="J1176" i="1"/>
  <c r="K1176" i="1"/>
  <c r="N1181" i="1"/>
  <c r="O1181" i="1"/>
  <c r="P1181" i="1"/>
  <c r="Q1181" i="1"/>
  <c r="R1181" i="1"/>
  <c r="J1181" i="1"/>
  <c r="K1181" i="1"/>
  <c r="B1193" i="1"/>
  <c r="A1193" i="1"/>
  <c r="L1193" i="1"/>
  <c r="M1193" i="1"/>
  <c r="O1193" i="1"/>
  <c r="Q1193" i="1"/>
  <c r="R1193" i="1"/>
  <c r="K1193" i="1"/>
  <c r="B1219" i="1"/>
  <c r="R1219" i="1"/>
  <c r="K1219" i="1"/>
  <c r="L1219" i="1"/>
  <c r="O1219" i="1"/>
  <c r="P1219" i="1"/>
  <c r="B143" i="1"/>
  <c r="O143" i="1"/>
  <c r="P143" i="1"/>
  <c r="Q143" i="1"/>
  <c r="J143" i="1"/>
  <c r="R143" i="1"/>
  <c r="K143" i="1"/>
  <c r="L143" i="1"/>
  <c r="N143" i="1"/>
  <c r="A116" i="1"/>
  <c r="B116" i="1"/>
  <c r="J116" i="1"/>
  <c r="R116" i="1"/>
  <c r="K116" i="1"/>
  <c r="L116" i="1"/>
  <c r="N116" i="1"/>
  <c r="O116" i="1"/>
  <c r="P116" i="1"/>
  <c r="Q116" i="1"/>
  <c r="A166" i="1"/>
  <c r="B166" i="1"/>
  <c r="P166" i="1"/>
  <c r="J166" i="1"/>
  <c r="R166" i="1"/>
  <c r="L166" i="1"/>
  <c r="M166" i="1"/>
  <c r="N166" i="1"/>
  <c r="O166" i="1"/>
  <c r="K166" i="1"/>
  <c r="Q166" i="1"/>
  <c r="A1022" i="1"/>
  <c r="B1022" i="1"/>
  <c r="L1022" i="1"/>
  <c r="M1022" i="1"/>
  <c r="N1022" i="1"/>
  <c r="P1022" i="1"/>
  <c r="Q1022" i="1"/>
  <c r="J1022" i="1"/>
  <c r="R1022" i="1"/>
  <c r="K1022" i="1"/>
  <c r="B273" i="1"/>
  <c r="A273" i="1"/>
  <c r="N273" i="1"/>
  <c r="O273" i="1"/>
  <c r="Q273" i="1"/>
  <c r="J273" i="1"/>
  <c r="R273" i="1"/>
  <c r="K273" i="1"/>
  <c r="L273" i="1"/>
  <c r="M273" i="1"/>
  <c r="P273" i="1"/>
  <c r="B281" i="1"/>
  <c r="A281" i="1"/>
  <c r="Q281" i="1"/>
  <c r="J281" i="1"/>
  <c r="R281" i="1"/>
  <c r="K281" i="1"/>
  <c r="L281" i="1"/>
  <c r="M281" i="1"/>
  <c r="N281" i="1"/>
  <c r="O281" i="1"/>
  <c r="P281" i="1"/>
  <c r="B289" i="1"/>
  <c r="A289" i="1"/>
  <c r="J289" i="1"/>
  <c r="M289" i="1"/>
  <c r="N289" i="1"/>
  <c r="O289" i="1"/>
  <c r="P289" i="1"/>
  <c r="Q289" i="1"/>
  <c r="R289" i="1"/>
  <c r="K289" i="1"/>
  <c r="L289" i="1"/>
  <c r="A296" i="1"/>
  <c r="B296" i="1"/>
  <c r="N296" i="1"/>
  <c r="O296" i="1"/>
  <c r="P296" i="1"/>
  <c r="Q296" i="1"/>
  <c r="J296" i="1"/>
  <c r="R296" i="1"/>
  <c r="K296" i="1"/>
  <c r="L296" i="1"/>
  <c r="M296" i="1"/>
  <c r="B299" i="1"/>
  <c r="A299" i="1"/>
  <c r="K299" i="1"/>
  <c r="L299" i="1"/>
  <c r="M299" i="1"/>
  <c r="N299" i="1"/>
  <c r="O299" i="1"/>
  <c r="P299" i="1"/>
  <c r="Q299" i="1"/>
  <c r="J299" i="1"/>
  <c r="R299" i="1"/>
  <c r="A68" i="1"/>
  <c r="B68" i="1"/>
  <c r="K68" i="1"/>
  <c r="M68" i="1"/>
  <c r="N68" i="1"/>
  <c r="O68" i="1"/>
  <c r="P68" i="1"/>
  <c r="Q68" i="1"/>
  <c r="J68" i="1"/>
  <c r="R68" i="1"/>
  <c r="L68" i="1"/>
  <c r="B78" i="1"/>
  <c r="A78" i="1"/>
  <c r="N78" i="1"/>
  <c r="O78" i="1"/>
  <c r="P78" i="1"/>
  <c r="J78" i="1"/>
  <c r="R78" i="1"/>
  <c r="L78" i="1"/>
  <c r="K78" i="1"/>
  <c r="M78" i="1"/>
  <c r="Q78" i="1"/>
  <c r="A81" i="1"/>
  <c r="B81" i="1"/>
  <c r="K81" i="1"/>
  <c r="L81" i="1"/>
  <c r="M81" i="1"/>
  <c r="O81" i="1"/>
  <c r="Q81" i="1"/>
  <c r="J81" i="1"/>
  <c r="N81" i="1"/>
  <c r="P81" i="1"/>
  <c r="R81" i="1"/>
  <c r="Q458" i="1"/>
  <c r="A251" i="1"/>
  <c r="R251" i="1"/>
  <c r="N251" i="1"/>
  <c r="Q251" i="1"/>
  <c r="L259" i="1"/>
  <c r="B18" i="1"/>
  <c r="N18" i="1"/>
  <c r="J18" i="1"/>
  <c r="K18" i="1"/>
  <c r="K26" i="1"/>
  <c r="R26" i="1"/>
  <c r="B34" i="1"/>
  <c r="R34" i="1"/>
  <c r="K34" i="1"/>
  <c r="O34" i="1"/>
  <c r="L42" i="1"/>
  <c r="N42" i="1"/>
  <c r="O42" i="1"/>
  <c r="A50" i="1"/>
  <c r="Q50" i="1"/>
  <c r="B58" i="1"/>
  <c r="K58" i="1"/>
  <c r="N58" i="1"/>
  <c r="O58" i="1"/>
  <c r="O127" i="1"/>
  <c r="L127" i="1"/>
  <c r="B117" i="1"/>
  <c r="J117" i="1"/>
  <c r="R117" i="1"/>
  <c r="P117" i="1"/>
  <c r="P1117" i="1"/>
  <c r="K1117" i="1"/>
  <c r="M1117" i="1"/>
  <c r="A1002" i="1"/>
  <c r="O1002" i="1"/>
  <c r="M1002" i="1"/>
  <c r="M516" i="1"/>
  <c r="J500" i="1"/>
  <c r="J476" i="1"/>
  <c r="A303" i="1"/>
  <c r="M1097" i="1"/>
  <c r="R319" i="1"/>
  <c r="P202" i="1"/>
  <c r="O1262" i="1"/>
  <c r="A1252" i="1"/>
  <c r="M1252" i="1"/>
  <c r="K1242" i="1"/>
  <c r="L1232" i="1"/>
  <c r="K1232"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R202" i="1" l="1"/>
  <c r="A1171" i="1"/>
  <c r="A993" i="1"/>
  <c r="R303" i="1"/>
  <c r="O468" i="1"/>
  <c r="P492" i="1"/>
  <c r="R516" i="1"/>
  <c r="Q202" i="1"/>
  <c r="L319" i="1"/>
  <c r="P1097" i="1"/>
  <c r="P303" i="1"/>
  <c r="B468" i="1"/>
  <c r="K492" i="1"/>
  <c r="P516" i="1"/>
  <c r="B208" i="1"/>
  <c r="B200" i="1"/>
  <c r="O317" i="1"/>
  <c r="B1095" i="1"/>
  <c r="O175" i="1"/>
  <c r="L478" i="1"/>
  <c r="P502" i="1"/>
  <c r="A534" i="1"/>
  <c r="A139" i="1"/>
  <c r="M877" i="1"/>
  <c r="A917" i="1"/>
  <c r="M853" i="1"/>
  <c r="J893" i="1"/>
  <c r="M367" i="1"/>
  <c r="J319" i="1"/>
  <c r="L500" i="1"/>
  <c r="P973" i="1"/>
  <c r="N861" i="1"/>
  <c r="N909" i="1"/>
  <c r="K375" i="1"/>
  <c r="B805" i="1"/>
  <c r="J210" i="1"/>
  <c r="B1097" i="1"/>
  <c r="J226" i="1"/>
  <c r="L524" i="1"/>
  <c r="N901" i="1"/>
  <c r="O941" i="1"/>
  <c r="N973" i="1"/>
  <c r="K861" i="1"/>
  <c r="L909" i="1"/>
  <c r="P210" i="1"/>
  <c r="K202" i="1"/>
  <c r="P319" i="1"/>
  <c r="Q341" i="1"/>
  <c r="O226" i="1"/>
  <c r="M484" i="1"/>
  <c r="K500" i="1"/>
  <c r="N524" i="1"/>
  <c r="N210" i="1"/>
  <c r="A202" i="1"/>
  <c r="N993" i="1"/>
  <c r="P341" i="1"/>
  <c r="B226" i="1"/>
  <c r="K484" i="1"/>
  <c r="A500" i="1"/>
  <c r="M524" i="1"/>
  <c r="M518" i="1"/>
  <c r="O534" i="1"/>
  <c r="M338" i="1"/>
  <c r="J901" i="1"/>
  <c r="N941" i="1"/>
  <c r="L869" i="1"/>
  <c r="N202" i="1"/>
  <c r="B476" i="1"/>
  <c r="M1244" i="1"/>
  <c r="K901" i="1"/>
  <c r="M941" i="1"/>
  <c r="O869" i="1"/>
  <c r="P949" i="1"/>
  <c r="M210" i="1"/>
  <c r="N1171" i="1"/>
  <c r="R993" i="1"/>
  <c r="M341" i="1"/>
  <c r="M468" i="1"/>
  <c r="J484" i="1"/>
  <c r="R508" i="1"/>
  <c r="B524" i="1"/>
  <c r="K210" i="1"/>
  <c r="K1171" i="1"/>
  <c r="B993" i="1"/>
  <c r="A341" i="1"/>
  <c r="L468" i="1"/>
  <c r="J492" i="1"/>
  <c r="M508" i="1"/>
  <c r="N532" i="1"/>
  <c r="M917" i="1"/>
  <c r="M957" i="1"/>
  <c r="B869" i="1"/>
  <c r="O949" i="1"/>
  <c r="P30" i="1"/>
  <c r="L582" i="1"/>
  <c r="Q582" i="1"/>
  <c r="N541" i="1"/>
  <c r="J541" i="1"/>
  <c r="J573" i="1"/>
  <c r="B573" i="1"/>
  <c r="J201" i="1"/>
  <c r="O1096" i="1"/>
  <c r="R533" i="1"/>
  <c r="R1224" i="1"/>
  <c r="B558" i="1"/>
  <c r="K962" i="1"/>
  <c r="O962" i="1"/>
  <c r="J158" i="1"/>
  <c r="R158" i="1"/>
  <c r="N1126" i="1"/>
  <c r="R1126" i="1"/>
  <c r="N1044" i="1"/>
  <c r="N534" i="1"/>
  <c r="B534" i="1"/>
  <c r="R534" i="1"/>
  <c r="Q534" i="1"/>
  <c r="K534" i="1"/>
  <c r="L534" i="1"/>
  <c r="K526" i="1"/>
  <c r="O526" i="1"/>
  <c r="A526" i="1"/>
  <c r="R526" i="1"/>
  <c r="B526" i="1"/>
  <c r="J526" i="1"/>
  <c r="Q526" i="1"/>
  <c r="N518" i="1"/>
  <c r="P518" i="1"/>
  <c r="R518" i="1"/>
  <c r="B518" i="1"/>
  <c r="O518" i="1"/>
  <c r="M510" i="1"/>
  <c r="L510" i="1"/>
  <c r="N510" i="1"/>
  <c r="P510" i="1"/>
  <c r="J510" i="1"/>
  <c r="Q502" i="1"/>
  <c r="O502" i="1"/>
  <c r="J502" i="1"/>
  <c r="R502" i="1"/>
  <c r="K502" i="1"/>
  <c r="M494" i="1"/>
  <c r="A494" i="1"/>
  <c r="N494" i="1"/>
  <c r="B494" i="1"/>
  <c r="P494" i="1"/>
  <c r="Q494" i="1"/>
  <c r="O494" i="1"/>
  <c r="J486" i="1"/>
  <c r="K486" i="1"/>
  <c r="L486" i="1"/>
  <c r="N486" i="1"/>
  <c r="B478" i="1"/>
  <c r="O478" i="1"/>
  <c r="P478" i="1"/>
  <c r="N478" i="1"/>
  <c r="M478" i="1"/>
  <c r="Q478" i="1"/>
  <c r="Q470" i="1"/>
  <c r="R470" i="1"/>
  <c r="A470" i="1"/>
  <c r="J470" i="1"/>
  <c r="B470" i="1"/>
  <c r="L470" i="1"/>
  <c r="Q175" i="1"/>
  <c r="K175" i="1"/>
  <c r="M175" i="1"/>
  <c r="N175" i="1"/>
  <c r="B301" i="1"/>
  <c r="N301" i="1"/>
  <c r="A301" i="1"/>
  <c r="O301" i="1"/>
  <c r="Q301" i="1"/>
  <c r="P301" i="1"/>
  <c r="J301" i="1"/>
  <c r="K309" i="1"/>
  <c r="L309" i="1"/>
  <c r="M309" i="1"/>
  <c r="N309" i="1"/>
  <c r="B309" i="1"/>
  <c r="L1095" i="1"/>
  <c r="K1095" i="1"/>
  <c r="M1095" i="1"/>
  <c r="N1095" i="1"/>
  <c r="O1095" i="1"/>
  <c r="Q1103" i="1"/>
  <c r="A1103" i="1"/>
  <c r="J1103" i="1"/>
  <c r="B1103" i="1"/>
  <c r="R1103" i="1"/>
  <c r="L1103" i="1"/>
  <c r="R317" i="1"/>
  <c r="K317" i="1"/>
  <c r="L317" i="1"/>
  <c r="A328" i="1"/>
  <c r="O328" i="1"/>
  <c r="Q328" i="1"/>
  <c r="P328" i="1"/>
  <c r="J328" i="1"/>
  <c r="Q200" i="1"/>
  <c r="J200" i="1"/>
  <c r="A200" i="1"/>
  <c r="R200" i="1"/>
  <c r="N208" i="1"/>
  <c r="O208" i="1"/>
  <c r="P208" i="1"/>
  <c r="M1225" i="1"/>
  <c r="N1225" i="1"/>
  <c r="O1225" i="1"/>
  <c r="R1225" i="1"/>
  <c r="O1231" i="1"/>
  <c r="B1231" i="1"/>
  <c r="N1188" i="1"/>
  <c r="Q1188" i="1"/>
  <c r="J1188" i="1"/>
  <c r="L255" i="1"/>
  <c r="K255" i="1"/>
  <c r="P14" i="1"/>
  <c r="M14" i="1"/>
  <c r="M38" i="1"/>
  <c r="O38" i="1"/>
  <c r="J54" i="1"/>
  <c r="P54" i="1"/>
  <c r="L988" i="1"/>
  <c r="A988" i="1"/>
  <c r="B988" i="1"/>
  <c r="K1121" i="1"/>
  <c r="R1121" i="1"/>
  <c r="B533" i="1"/>
  <c r="L533" i="1"/>
  <c r="M533" i="1"/>
  <c r="O533" i="1"/>
  <c r="R477" i="1"/>
  <c r="K477" i="1"/>
  <c r="M477" i="1"/>
  <c r="L1096" i="1"/>
  <c r="K1096" i="1"/>
  <c r="A329" i="1"/>
  <c r="P329" i="1"/>
  <c r="Q329" i="1"/>
  <c r="J329" i="1"/>
  <c r="O201" i="1"/>
  <c r="N201" i="1"/>
  <c r="P201" i="1"/>
  <c r="Q201" i="1"/>
  <c r="L209" i="1"/>
  <c r="P209" i="1"/>
  <c r="J209" i="1"/>
  <c r="O1224" i="1"/>
  <c r="B1224" i="1"/>
  <c r="A1224" i="1"/>
  <c r="M1224" i="1"/>
  <c r="M800" i="1"/>
  <c r="J807" i="1"/>
  <c r="P815" i="1"/>
  <c r="O823" i="1"/>
  <c r="Q831" i="1"/>
  <c r="L839" i="1"/>
  <c r="P847" i="1"/>
  <c r="K800" i="1"/>
  <c r="L800" i="1"/>
  <c r="R807" i="1"/>
  <c r="L815" i="1"/>
  <c r="P823" i="1"/>
  <c r="M823" i="1"/>
  <c r="O831" i="1"/>
  <c r="K839" i="1"/>
  <c r="N847" i="1"/>
  <c r="B319" i="1"/>
  <c r="R341" i="1"/>
  <c r="B303" i="1"/>
  <c r="P476" i="1"/>
  <c r="N492" i="1"/>
  <c r="L516" i="1"/>
  <c r="L532" i="1"/>
  <c r="M143" i="1"/>
  <c r="N337" i="1"/>
  <c r="P24" i="1"/>
  <c r="K1024" i="1"/>
  <c r="L137" i="1"/>
  <c r="M145" i="1"/>
  <c r="P1077" i="1"/>
  <c r="R472" i="1"/>
  <c r="L480" i="1"/>
  <c r="O488" i="1"/>
  <c r="B496" i="1"/>
  <c r="N512" i="1"/>
  <c r="Q520" i="1"/>
  <c r="Q86" i="1"/>
  <c r="R800" i="1"/>
  <c r="O807" i="1"/>
  <c r="J815" i="1"/>
  <c r="L900" i="1"/>
  <c r="L823" i="1"/>
  <c r="R831" i="1"/>
  <c r="M831" i="1"/>
  <c r="O839" i="1"/>
  <c r="K847" i="1"/>
  <c r="L1026" i="1"/>
  <c r="O86" i="1"/>
  <c r="P800" i="1"/>
  <c r="N807" i="1"/>
  <c r="O815" i="1"/>
  <c r="J823" i="1"/>
  <c r="P831" i="1"/>
  <c r="N839" i="1"/>
  <c r="M839" i="1"/>
  <c r="O847" i="1"/>
  <c r="B628" i="1"/>
  <c r="Q375" i="1"/>
  <c r="B707" i="1"/>
  <c r="O800" i="1"/>
  <c r="Q807" i="1"/>
  <c r="M807" i="1"/>
  <c r="N815" i="1"/>
  <c r="P924" i="1"/>
  <c r="K823" i="1"/>
  <c r="L831" i="1"/>
  <c r="J839" i="1"/>
  <c r="R847" i="1"/>
  <c r="M847" i="1"/>
  <c r="Q676" i="1"/>
  <c r="J800" i="1"/>
  <c r="L807" i="1"/>
  <c r="K815" i="1"/>
  <c r="M815" i="1"/>
  <c r="R823" i="1"/>
  <c r="K831" i="1"/>
  <c r="R839" i="1"/>
  <c r="Q847" i="1"/>
  <c r="B846" i="1"/>
  <c r="M846" i="1"/>
  <c r="R846" i="1"/>
  <c r="Q846" i="1"/>
  <c r="K846" i="1"/>
  <c r="N846" i="1"/>
  <c r="O846" i="1"/>
  <c r="P846" i="1"/>
  <c r="J846" i="1"/>
  <c r="B838" i="1"/>
  <c r="J838" i="1"/>
  <c r="K838" i="1"/>
  <c r="O838" i="1"/>
  <c r="L838" i="1"/>
  <c r="M838" i="1"/>
  <c r="N838" i="1"/>
  <c r="Q838" i="1"/>
  <c r="P838" i="1"/>
  <c r="B830" i="1"/>
  <c r="O830" i="1"/>
  <c r="R830" i="1"/>
  <c r="L830" i="1"/>
  <c r="K830" i="1"/>
  <c r="M830" i="1"/>
  <c r="Q830" i="1"/>
  <c r="N830" i="1"/>
  <c r="J830" i="1"/>
  <c r="B822" i="1"/>
  <c r="P822" i="1"/>
  <c r="L822" i="1"/>
  <c r="O822" i="1"/>
  <c r="Q822" i="1"/>
  <c r="J822" i="1"/>
  <c r="K822" i="1"/>
  <c r="M822" i="1"/>
  <c r="B814" i="1"/>
  <c r="M814" i="1"/>
  <c r="N814" i="1"/>
  <c r="R814" i="1"/>
  <c r="O814" i="1"/>
  <c r="P814" i="1"/>
  <c r="J814" i="1"/>
  <c r="K814" i="1"/>
  <c r="L814" i="1"/>
  <c r="B806" i="1"/>
  <c r="J806" i="1"/>
  <c r="L806" i="1"/>
  <c r="N806" i="1"/>
  <c r="Q806" i="1"/>
  <c r="O806" i="1"/>
  <c r="P806" i="1"/>
  <c r="M806" i="1"/>
  <c r="R806" i="1"/>
  <c r="B799" i="1"/>
  <c r="L799" i="1"/>
  <c r="Q799" i="1"/>
  <c r="R799" i="1"/>
  <c r="J799" i="1"/>
  <c r="K799" i="1"/>
  <c r="M799" i="1"/>
  <c r="P799" i="1"/>
  <c r="N799" i="1"/>
  <c r="P158" i="1"/>
  <c r="O312" i="1"/>
  <c r="K312" i="1"/>
  <c r="B209" i="1"/>
  <c r="B201" i="1"/>
  <c r="B329" i="1"/>
  <c r="B1096" i="1"/>
  <c r="B477" i="1"/>
  <c r="A533" i="1"/>
  <c r="R1112" i="1"/>
  <c r="K337" i="1"/>
  <c r="Q1126" i="1"/>
  <c r="Q1224" i="1"/>
  <c r="M56" i="1"/>
  <c r="M24" i="1"/>
  <c r="R16" i="1"/>
  <c r="A257" i="1"/>
  <c r="L312" i="1"/>
  <c r="M1217" i="1"/>
  <c r="L1174" i="1"/>
  <c r="R1125" i="1"/>
  <c r="M1028" i="1"/>
  <c r="K1111" i="1"/>
  <c r="Q1006" i="1"/>
  <c r="B1121" i="1"/>
  <c r="N54" i="1"/>
  <c r="M30" i="1"/>
  <c r="Q255" i="1"/>
  <c r="Q72" i="1"/>
  <c r="Q1026" i="1"/>
  <c r="N147" i="1"/>
  <c r="K744" i="1"/>
  <c r="A86" i="1"/>
  <c r="J32" i="1"/>
  <c r="A32" i="1"/>
  <c r="M48" i="1"/>
  <c r="N48" i="1"/>
  <c r="R209" i="1"/>
  <c r="R201" i="1"/>
  <c r="O329" i="1"/>
  <c r="R1096" i="1"/>
  <c r="L477" i="1"/>
  <c r="A477" i="1"/>
  <c r="J1112" i="1"/>
  <c r="M1198" i="1"/>
  <c r="Q337" i="1"/>
  <c r="P1126" i="1"/>
  <c r="P1224" i="1"/>
  <c r="L56" i="1"/>
  <c r="O40" i="1"/>
  <c r="K32" i="1"/>
  <c r="L24" i="1"/>
  <c r="J16" i="1"/>
  <c r="B257" i="1"/>
  <c r="R312" i="1"/>
  <c r="B1217" i="1"/>
  <c r="P1174" i="1"/>
  <c r="P1125" i="1"/>
  <c r="L1028" i="1"/>
  <c r="M336" i="1"/>
  <c r="P1006" i="1"/>
  <c r="R122" i="1"/>
  <c r="A54" i="1"/>
  <c r="K30" i="1"/>
  <c r="P255" i="1"/>
  <c r="N72" i="1"/>
  <c r="M1042" i="1"/>
  <c r="J277" i="1"/>
  <c r="L147" i="1"/>
  <c r="R744" i="1"/>
  <c r="M699" i="1"/>
  <c r="A699" i="1"/>
  <c r="P699" i="1"/>
  <c r="N691" i="1"/>
  <c r="Q691" i="1"/>
  <c r="A691" i="1"/>
  <c r="K691" i="1"/>
  <c r="L691" i="1"/>
  <c r="J683" i="1"/>
  <c r="P683" i="1"/>
  <c r="P675" i="1"/>
  <c r="R675" i="1"/>
  <c r="P667" i="1"/>
  <c r="B667" i="1"/>
  <c r="J667" i="1"/>
  <c r="R667" i="1"/>
  <c r="L667" i="1"/>
  <c r="M667" i="1"/>
  <c r="A659" i="1"/>
  <c r="J659" i="1"/>
  <c r="R659" i="1"/>
  <c r="K659" i="1"/>
  <c r="L659" i="1"/>
  <c r="O659" i="1"/>
  <c r="A651" i="1"/>
  <c r="B651" i="1"/>
  <c r="J651" i="1"/>
  <c r="R651" i="1"/>
  <c r="K651" i="1"/>
  <c r="O651" i="1"/>
  <c r="Q651" i="1"/>
  <c r="A643" i="1"/>
  <c r="B643" i="1"/>
  <c r="J643" i="1"/>
  <c r="L643" i="1"/>
  <c r="N643" i="1"/>
  <c r="O643" i="1"/>
  <c r="Q643" i="1"/>
  <c r="B635" i="1"/>
  <c r="R635" i="1"/>
  <c r="K635" i="1"/>
  <c r="M635" i="1"/>
  <c r="N635" i="1"/>
  <c r="Q635" i="1"/>
  <c r="P635" i="1"/>
  <c r="J627" i="1"/>
  <c r="R627" i="1"/>
  <c r="M627" i="1"/>
  <c r="N627" i="1"/>
  <c r="O627" i="1"/>
  <c r="P627" i="1"/>
  <c r="R619" i="1"/>
  <c r="L619" i="1"/>
  <c r="M619" i="1"/>
  <c r="O619" i="1"/>
  <c r="Q619" i="1"/>
  <c r="A619" i="1"/>
  <c r="O611" i="1"/>
  <c r="K611" i="1"/>
  <c r="P611" i="1"/>
  <c r="R611" i="1"/>
  <c r="Q611" i="1"/>
  <c r="A611" i="1"/>
  <c r="B611" i="1"/>
  <c r="Q603" i="1"/>
  <c r="R603" i="1"/>
  <c r="J603" i="1"/>
  <c r="M603" i="1"/>
  <c r="K603" i="1"/>
  <c r="A603" i="1"/>
  <c r="B603" i="1"/>
  <c r="K595" i="1"/>
  <c r="M595" i="1"/>
  <c r="P595" i="1"/>
  <c r="R595" i="1"/>
  <c r="A595" i="1"/>
  <c r="O595" i="1"/>
  <c r="R587" i="1"/>
  <c r="J587" i="1"/>
  <c r="M587" i="1"/>
  <c r="B587" i="1"/>
  <c r="N587" i="1"/>
  <c r="O587" i="1"/>
  <c r="M579" i="1"/>
  <c r="Q579" i="1"/>
  <c r="R579" i="1"/>
  <c r="A579" i="1"/>
  <c r="L579" i="1"/>
  <c r="O579" i="1"/>
  <c r="P579" i="1"/>
  <c r="R571" i="1"/>
  <c r="J571" i="1"/>
  <c r="L571" i="1"/>
  <c r="N571" i="1"/>
  <c r="O571" i="1"/>
  <c r="K571" i="1"/>
  <c r="R563" i="1"/>
  <c r="B563" i="1"/>
  <c r="L563" i="1"/>
  <c r="O563" i="1"/>
  <c r="K563" i="1"/>
  <c r="J563" i="1"/>
  <c r="A555" i="1"/>
  <c r="N555" i="1"/>
  <c r="O555" i="1"/>
  <c r="P555" i="1"/>
  <c r="K555" i="1"/>
  <c r="J555" i="1"/>
  <c r="B547" i="1"/>
  <c r="L547" i="1"/>
  <c r="N547" i="1"/>
  <c r="O547" i="1"/>
  <c r="P547" i="1"/>
  <c r="Q547" i="1"/>
  <c r="R547" i="1"/>
  <c r="B539" i="1"/>
  <c r="L539" i="1"/>
  <c r="N539" i="1"/>
  <c r="P539" i="1"/>
  <c r="Q539" i="1"/>
  <c r="J539" i="1"/>
  <c r="R539" i="1"/>
  <c r="A792" i="1"/>
  <c r="L792" i="1"/>
  <c r="J792" i="1"/>
  <c r="M792" i="1"/>
  <c r="N792" i="1"/>
  <c r="K792" i="1"/>
  <c r="O792" i="1"/>
  <c r="P792" i="1"/>
  <c r="Q792" i="1"/>
  <c r="A752" i="1"/>
  <c r="P752" i="1"/>
  <c r="J752" i="1"/>
  <c r="K752" i="1"/>
  <c r="O752" i="1"/>
  <c r="Q752" i="1"/>
  <c r="L752" i="1"/>
  <c r="R752" i="1"/>
  <c r="M752" i="1"/>
  <c r="Q1112" i="1"/>
  <c r="L1198" i="1"/>
  <c r="P337" i="1"/>
  <c r="M1126" i="1"/>
  <c r="P40" i="1"/>
  <c r="P32" i="1"/>
  <c r="J24" i="1"/>
  <c r="B16" i="1"/>
  <c r="Q312" i="1"/>
  <c r="O1187" i="1"/>
  <c r="K1174" i="1"/>
  <c r="O1125" i="1"/>
  <c r="B1006" i="1"/>
  <c r="N122" i="1"/>
  <c r="M46" i="1"/>
  <c r="P22" i="1"/>
  <c r="R221" i="1"/>
  <c r="K1042" i="1"/>
  <c r="O277" i="1"/>
  <c r="P171" i="1"/>
  <c r="B147" i="1"/>
  <c r="J744" i="1"/>
  <c r="O156" i="1"/>
  <c r="Q465" i="1"/>
  <c r="B465" i="1"/>
  <c r="K528" i="1"/>
  <c r="R528" i="1"/>
  <c r="J595" i="1"/>
  <c r="O667" i="1"/>
  <c r="J336" i="1"/>
  <c r="R336" i="1"/>
  <c r="A784" i="1"/>
  <c r="P784" i="1"/>
  <c r="L784" i="1"/>
  <c r="R784" i="1"/>
  <c r="M784" i="1"/>
  <c r="N784" i="1"/>
  <c r="J784" i="1"/>
  <c r="K784" i="1"/>
  <c r="O784" i="1"/>
  <c r="A760" i="1"/>
  <c r="K760" i="1"/>
  <c r="O760" i="1"/>
  <c r="Q760" i="1"/>
  <c r="R760" i="1"/>
  <c r="L760" i="1"/>
  <c r="J760" i="1"/>
  <c r="M760" i="1"/>
  <c r="N760" i="1"/>
  <c r="J1028" i="1"/>
  <c r="N1028" i="1"/>
  <c r="R1032" i="1"/>
  <c r="N1032" i="1"/>
  <c r="R269" i="1"/>
  <c r="N269" i="1"/>
  <c r="Q293" i="1"/>
  <c r="B293" i="1"/>
  <c r="Q249" i="1"/>
  <c r="R249" i="1"/>
  <c r="N1148" i="1"/>
  <c r="K1148" i="1"/>
  <c r="Q1208" i="1"/>
  <c r="K1208" i="1"/>
  <c r="N1112" i="1"/>
  <c r="K1198" i="1"/>
  <c r="B337" i="1"/>
  <c r="A1126" i="1"/>
  <c r="Q48" i="1"/>
  <c r="M32" i="1"/>
  <c r="P249" i="1"/>
  <c r="P312" i="1"/>
  <c r="N1187" i="1"/>
  <c r="Q1174" i="1"/>
  <c r="N1125" i="1"/>
  <c r="Q1028" i="1"/>
  <c r="M1044" i="1"/>
  <c r="A122" i="1"/>
  <c r="M339" i="1"/>
  <c r="K277" i="1"/>
  <c r="Q171" i="1"/>
  <c r="Q784" i="1"/>
  <c r="J986" i="1"/>
  <c r="M986" i="1"/>
  <c r="J954" i="1"/>
  <c r="A954" i="1"/>
  <c r="J906" i="1"/>
  <c r="P906" i="1"/>
  <c r="Q906" i="1"/>
  <c r="K874" i="1"/>
  <c r="Q874" i="1"/>
  <c r="L866" i="1"/>
  <c r="R866" i="1"/>
  <c r="A776" i="1"/>
  <c r="K776" i="1"/>
  <c r="J776" i="1"/>
  <c r="L776" i="1"/>
  <c r="O776" i="1"/>
  <c r="M776" i="1"/>
  <c r="N776" i="1"/>
  <c r="P776" i="1"/>
  <c r="Q776" i="1"/>
  <c r="A768" i="1"/>
  <c r="O768" i="1"/>
  <c r="P768" i="1"/>
  <c r="Q768" i="1"/>
  <c r="L768" i="1"/>
  <c r="R768" i="1"/>
  <c r="M768" i="1"/>
  <c r="N768" i="1"/>
  <c r="J768" i="1"/>
  <c r="A744" i="1"/>
  <c r="M744" i="1"/>
  <c r="J1126" i="1"/>
  <c r="O744" i="1"/>
  <c r="A338" i="1"/>
  <c r="Q338" i="1"/>
  <c r="O72" i="1"/>
  <c r="J72" i="1"/>
  <c r="N257" i="1"/>
  <c r="K257" i="1"/>
  <c r="K24" i="1"/>
  <c r="A24" i="1"/>
  <c r="R40" i="1"/>
  <c r="L40" i="1"/>
  <c r="Q56" i="1"/>
  <c r="K56" i="1"/>
  <c r="N752" i="1"/>
  <c r="K1112" i="1"/>
  <c r="R1198" i="1"/>
  <c r="P48" i="1"/>
  <c r="K40" i="1"/>
  <c r="L32" i="1"/>
  <c r="O16" i="1"/>
  <c r="Q257" i="1"/>
  <c r="O249" i="1"/>
  <c r="B312" i="1"/>
  <c r="R1169" i="1"/>
  <c r="B1174" i="1"/>
  <c r="Q1032" i="1"/>
  <c r="B1028" i="1"/>
  <c r="R1147" i="1"/>
  <c r="J38" i="1"/>
  <c r="O14" i="1"/>
  <c r="L1188" i="1"/>
  <c r="R339" i="1"/>
  <c r="O293" i="1"/>
  <c r="A277" i="1"/>
  <c r="K171" i="1"/>
  <c r="L744" i="1"/>
  <c r="A518" i="1"/>
  <c r="J518" i="1"/>
  <c r="R792" i="1"/>
  <c r="B1112" i="1"/>
  <c r="B1198" i="1"/>
  <c r="L1126" i="1"/>
  <c r="P56" i="1"/>
  <c r="J48" i="1"/>
  <c r="N40" i="1"/>
  <c r="Q24" i="1"/>
  <c r="P16" i="1"/>
  <c r="P257" i="1"/>
  <c r="M249" i="1"/>
  <c r="A312" i="1"/>
  <c r="O1169" i="1"/>
  <c r="L1131" i="1"/>
  <c r="M1032" i="1"/>
  <c r="A1028" i="1"/>
  <c r="L293" i="1"/>
  <c r="O269" i="1"/>
  <c r="M139" i="1"/>
  <c r="Q744" i="1"/>
  <c r="O221" i="1"/>
  <c r="M221" i="1"/>
  <c r="R22" i="1"/>
  <c r="K22" i="1"/>
  <c r="L46" i="1"/>
  <c r="B46" i="1"/>
  <c r="Q988" i="1"/>
  <c r="P988" i="1"/>
  <c r="O1044" i="1"/>
  <c r="A1044" i="1"/>
  <c r="Q598" i="1"/>
  <c r="M187" i="1"/>
  <c r="A686" i="1"/>
  <c r="N206" i="1"/>
  <c r="J198" i="1"/>
  <c r="O326" i="1"/>
  <c r="M1101" i="1"/>
  <c r="B1101" i="1"/>
  <c r="N307" i="1"/>
  <c r="M261" i="1"/>
  <c r="O472" i="1"/>
  <c r="B472" i="1"/>
  <c r="K480" i="1"/>
  <c r="O496" i="1"/>
  <c r="P512" i="1"/>
  <c r="L520" i="1"/>
  <c r="N1231" i="1"/>
  <c r="R321" i="1"/>
  <c r="Q179" i="1"/>
  <c r="A795" i="1"/>
  <c r="M9" i="1"/>
  <c r="N9" i="1"/>
  <c r="A9" i="1"/>
  <c r="O9" i="1"/>
  <c r="B9" i="1"/>
  <c r="P9" i="1"/>
  <c r="L9" i="1"/>
  <c r="Q9" i="1"/>
  <c r="J9" i="1"/>
  <c r="R9" i="1"/>
  <c r="K9" i="1"/>
  <c r="N463" i="1"/>
  <c r="R463" i="1"/>
  <c r="L1091" i="1"/>
  <c r="B1091" i="1"/>
  <c r="J1099" i="1"/>
  <c r="K1099" i="1"/>
  <c r="M132" i="1"/>
  <c r="J17" i="1"/>
  <c r="P1000" i="1"/>
  <c r="O1119" i="1"/>
  <c r="R120" i="1"/>
  <c r="N56" i="1"/>
  <c r="R48" i="1"/>
  <c r="B48" i="1"/>
  <c r="M40" i="1"/>
  <c r="N32" i="1"/>
  <c r="O24" i="1"/>
  <c r="Q16" i="1"/>
  <c r="A16" i="1"/>
  <c r="L257" i="1"/>
  <c r="N249" i="1"/>
  <c r="J312" i="1"/>
  <c r="Q168" i="1"/>
  <c r="J137" i="1"/>
  <c r="J145" i="1"/>
  <c r="P215" i="1"/>
  <c r="J1246" i="1"/>
  <c r="A1256" i="1"/>
  <c r="R1257" i="1"/>
  <c r="O1006" i="1"/>
  <c r="K1044" i="1"/>
  <c r="N1121" i="1"/>
  <c r="J122" i="1"/>
  <c r="M988" i="1"/>
  <c r="Q54" i="1"/>
  <c r="K46" i="1"/>
  <c r="A46" i="1"/>
  <c r="B38" i="1"/>
  <c r="A30" i="1"/>
  <c r="B22" i="1"/>
  <c r="L14" i="1"/>
  <c r="N255" i="1"/>
  <c r="Q221" i="1"/>
  <c r="N1006" i="1"/>
  <c r="J1044" i="1"/>
  <c r="M1121" i="1"/>
  <c r="Q122" i="1"/>
  <c r="K988" i="1"/>
  <c r="L54" i="1"/>
  <c r="J46" i="1"/>
  <c r="Q38" i="1"/>
  <c r="Q30" i="1"/>
  <c r="Q22" i="1"/>
  <c r="A22" i="1"/>
  <c r="B14" i="1"/>
  <c r="A255" i="1"/>
  <c r="P221" i="1"/>
  <c r="Q204" i="1"/>
  <c r="K3" i="1"/>
  <c r="L3" i="1"/>
  <c r="M3" i="1"/>
  <c r="R3" i="1"/>
  <c r="N3" i="1"/>
  <c r="O3" i="1"/>
  <c r="B3" i="1"/>
  <c r="J3" i="1"/>
  <c r="P3" i="1"/>
  <c r="A3" i="1"/>
  <c r="Q3" i="1"/>
  <c r="K11" i="1"/>
  <c r="L11" i="1"/>
  <c r="J11" i="1"/>
  <c r="M11" i="1"/>
  <c r="R11" i="1"/>
  <c r="N11" i="1"/>
  <c r="O11" i="1"/>
  <c r="P11" i="1"/>
  <c r="Q11" i="1"/>
  <c r="K1047" i="1"/>
  <c r="R1047" i="1"/>
  <c r="K465" i="1"/>
  <c r="J465" i="1"/>
  <c r="J528" i="1"/>
  <c r="B528" i="1"/>
  <c r="P528" i="1"/>
  <c r="B520" i="1"/>
  <c r="M520" i="1"/>
  <c r="N520" i="1"/>
  <c r="K512" i="1"/>
  <c r="L512" i="1"/>
  <c r="P504" i="1"/>
  <c r="J504" i="1"/>
  <c r="A496" i="1"/>
  <c r="L496" i="1"/>
  <c r="P496" i="1"/>
  <c r="M488" i="1"/>
  <c r="B488" i="1"/>
  <c r="J488" i="1"/>
  <c r="B1077" i="1"/>
  <c r="L1077" i="1"/>
  <c r="A1093" i="1"/>
  <c r="K1093" i="1"/>
  <c r="K315" i="1"/>
  <c r="R315" i="1"/>
  <c r="K1227" i="1"/>
  <c r="M1227" i="1"/>
  <c r="J1239" i="1"/>
  <c r="O1239" i="1"/>
  <c r="K1006" i="1"/>
  <c r="P1044" i="1"/>
  <c r="L1121" i="1"/>
  <c r="P122" i="1"/>
  <c r="R988" i="1"/>
  <c r="K54" i="1"/>
  <c r="R46" i="1"/>
  <c r="L38" i="1"/>
  <c r="O30" i="1"/>
  <c r="N22" i="1"/>
  <c r="K14" i="1"/>
  <c r="M255" i="1"/>
  <c r="B255" i="1"/>
  <c r="A221" i="1"/>
  <c r="N284" i="1"/>
  <c r="O284" i="1"/>
  <c r="A4" i="1"/>
  <c r="J4" i="1"/>
  <c r="R4" i="1"/>
  <c r="B4" i="1"/>
  <c r="K4" i="1"/>
  <c r="L4" i="1"/>
  <c r="M4" i="1"/>
  <c r="N4" i="1"/>
  <c r="Q4" i="1"/>
  <c r="O4" i="1"/>
  <c r="P4" i="1"/>
  <c r="B12" i="1"/>
  <c r="J12" i="1"/>
  <c r="R12" i="1"/>
  <c r="K12" i="1"/>
  <c r="L12" i="1"/>
  <c r="M12" i="1"/>
  <c r="N12" i="1"/>
  <c r="Q12" i="1"/>
  <c r="O12" i="1"/>
  <c r="P12" i="1"/>
  <c r="K533" i="1"/>
  <c r="M128" i="1"/>
  <c r="P17" i="1"/>
  <c r="A17" i="1"/>
  <c r="O1000" i="1"/>
  <c r="A1000" i="1"/>
  <c r="O120" i="1"/>
  <c r="O48" i="1"/>
  <c r="Q40" i="1"/>
  <c r="A40" i="1"/>
  <c r="R24" i="1"/>
  <c r="L16" i="1"/>
  <c r="J257" i="1"/>
  <c r="K249" i="1"/>
  <c r="A249" i="1"/>
  <c r="O134" i="1"/>
  <c r="N1236" i="1"/>
  <c r="B1246" i="1"/>
  <c r="L1265" i="1"/>
  <c r="J1237" i="1"/>
  <c r="K1257" i="1"/>
  <c r="M496" i="1"/>
  <c r="M504" i="1"/>
  <c r="A504" i="1"/>
  <c r="B512" i="1"/>
  <c r="O520" i="1"/>
  <c r="O528" i="1"/>
  <c r="M465" i="1"/>
  <c r="O1188" i="1"/>
  <c r="R1227" i="1"/>
  <c r="R86" i="1"/>
  <c r="K474" i="1"/>
  <c r="P84" i="1"/>
  <c r="B84" i="1"/>
  <c r="K221" i="1"/>
  <c r="B221" i="1"/>
  <c r="N221" i="1"/>
  <c r="O255" i="1"/>
  <c r="R255" i="1"/>
  <c r="P6" i="1"/>
  <c r="Q6" i="1"/>
  <c r="J6" i="1"/>
  <c r="R6" i="1"/>
  <c r="K6" i="1"/>
  <c r="A6" i="1"/>
  <c r="L6" i="1"/>
  <c r="O6" i="1"/>
  <c r="B6" i="1"/>
  <c r="M6" i="1"/>
  <c r="N6" i="1"/>
  <c r="A14" i="1"/>
  <c r="Q14" i="1"/>
  <c r="J14" i="1"/>
  <c r="M22" i="1"/>
  <c r="J22" i="1"/>
  <c r="L30" i="1"/>
  <c r="R30" i="1"/>
  <c r="B30" i="1"/>
  <c r="K38" i="1"/>
  <c r="A38" i="1"/>
  <c r="R38" i="1"/>
  <c r="P46" i="1"/>
  <c r="Q46" i="1"/>
  <c r="B54" i="1"/>
  <c r="R54" i="1"/>
  <c r="M54" i="1"/>
  <c r="J988" i="1"/>
  <c r="O988" i="1"/>
  <c r="M122" i="1"/>
  <c r="B122" i="1"/>
  <c r="K122" i="1"/>
  <c r="A1121" i="1"/>
  <c r="O1121" i="1"/>
  <c r="P1121" i="1"/>
  <c r="Q1044" i="1"/>
  <c r="R1044" i="1"/>
  <c r="L1006" i="1"/>
  <c r="R1006" i="1"/>
  <c r="M1006" i="1"/>
  <c r="M235" i="1"/>
  <c r="R235" i="1"/>
  <c r="M188" i="1"/>
  <c r="P188" i="1"/>
  <c r="A1006" i="1"/>
  <c r="B1044" i="1"/>
  <c r="J1121" i="1"/>
  <c r="L122" i="1"/>
  <c r="N988" i="1"/>
  <c r="O54" i="1"/>
  <c r="O46" i="1"/>
  <c r="P38" i="1"/>
  <c r="N30" i="1"/>
  <c r="O22" i="1"/>
  <c r="N14" i="1"/>
  <c r="J255" i="1"/>
  <c r="L221" i="1"/>
  <c r="K1188" i="1"/>
  <c r="K1106" i="1"/>
  <c r="P1106" i="1"/>
  <c r="O7" i="1"/>
  <c r="B7" i="1"/>
  <c r="P7" i="1"/>
  <c r="Q7" i="1"/>
  <c r="J7" i="1"/>
  <c r="R7" i="1"/>
  <c r="K7" i="1"/>
  <c r="N7" i="1"/>
  <c r="L7" i="1"/>
  <c r="A7" i="1"/>
  <c r="M7" i="1"/>
  <c r="A8" i="1"/>
  <c r="N8" i="1"/>
  <c r="B8" i="1"/>
  <c r="O8" i="1"/>
  <c r="P8" i="1"/>
  <c r="Q8" i="1"/>
  <c r="J8" i="1"/>
  <c r="R8" i="1"/>
  <c r="M8" i="1"/>
  <c r="K8" i="1"/>
  <c r="L8" i="1"/>
  <c r="P499" i="1"/>
  <c r="O499" i="1"/>
  <c r="K959" i="1"/>
  <c r="M959" i="1"/>
  <c r="A919" i="1"/>
  <c r="P919" i="1"/>
  <c r="A879" i="1"/>
  <c r="B879" i="1"/>
  <c r="R901" i="1"/>
  <c r="L957" i="1"/>
  <c r="O973" i="1"/>
  <c r="J949" i="1"/>
  <c r="R871" i="1"/>
  <c r="K911" i="1"/>
  <c r="L951" i="1"/>
  <c r="Q1239" i="1"/>
  <c r="L959" i="1"/>
  <c r="O981" i="1"/>
  <c r="K981" i="1"/>
  <c r="K965" i="1"/>
  <c r="P965" i="1"/>
  <c r="P941" i="1"/>
  <c r="L941" i="1"/>
  <c r="O933" i="1"/>
  <c r="N933" i="1"/>
  <c r="J925" i="1"/>
  <c r="O925" i="1"/>
  <c r="L917" i="1"/>
  <c r="R917" i="1"/>
  <c r="O893" i="1"/>
  <c r="R893" i="1"/>
  <c r="N877" i="1"/>
  <c r="A877" i="1"/>
  <c r="P869" i="1"/>
  <c r="Q869" i="1"/>
  <c r="N853" i="1"/>
  <c r="O853" i="1"/>
  <c r="K630" i="1"/>
  <c r="Q630" i="1"/>
  <c r="Q574" i="1"/>
  <c r="O574" i="1"/>
  <c r="P879" i="1"/>
  <c r="O919" i="1"/>
  <c r="N967" i="1"/>
  <c r="R956" i="1"/>
  <c r="B956" i="1"/>
  <c r="A868" i="1"/>
  <c r="L868" i="1"/>
  <c r="B549" i="1"/>
  <c r="Q549" i="1"/>
  <c r="O927" i="1"/>
  <c r="Q967" i="1"/>
  <c r="A702" i="1"/>
  <c r="R877" i="1"/>
  <c r="Q901" i="1"/>
  <c r="R933" i="1"/>
  <c r="B941" i="1"/>
  <c r="M965" i="1"/>
  <c r="P861" i="1"/>
  <c r="J885" i="1"/>
  <c r="K909" i="1"/>
  <c r="R981" i="1"/>
  <c r="B887" i="1"/>
  <c r="B927" i="1"/>
  <c r="M975" i="1"/>
  <c r="J922" i="1"/>
  <c r="A922" i="1"/>
  <c r="R850" i="1"/>
  <c r="M850" i="1"/>
  <c r="K548" i="1"/>
  <c r="N622" i="1"/>
  <c r="J691" i="1"/>
  <c r="O691" i="1"/>
  <c r="K667" i="1"/>
  <c r="A667" i="1"/>
  <c r="Q667" i="1"/>
  <c r="B659" i="1"/>
  <c r="N659" i="1"/>
  <c r="M651" i="1"/>
  <c r="L651" i="1"/>
  <c r="R643" i="1"/>
  <c r="K643" i="1"/>
  <c r="A635" i="1"/>
  <c r="J635" i="1"/>
  <c r="L627" i="1"/>
  <c r="A627" i="1"/>
  <c r="Q627" i="1"/>
  <c r="J619" i="1"/>
  <c r="N619" i="1"/>
  <c r="M611" i="1"/>
  <c r="J611" i="1"/>
  <c r="O603" i="1"/>
  <c r="N603" i="1"/>
  <c r="B595" i="1"/>
  <c r="L595" i="1"/>
  <c r="K587" i="1"/>
  <c r="A587" i="1"/>
  <c r="Q587" i="1"/>
  <c r="N579" i="1"/>
  <c r="J579" i="1"/>
  <c r="A571" i="1"/>
  <c r="P571" i="1"/>
  <c r="P563" i="1"/>
  <c r="N563" i="1"/>
  <c r="L555" i="1"/>
  <c r="B555" i="1"/>
  <c r="K547" i="1"/>
  <c r="A547" i="1"/>
  <c r="M547" i="1"/>
  <c r="O539" i="1"/>
  <c r="K539" i="1"/>
  <c r="B1148" i="1"/>
  <c r="N1131" i="1"/>
  <c r="L877" i="1"/>
  <c r="B901" i="1"/>
  <c r="K933" i="1"/>
  <c r="P957" i="1"/>
  <c r="B965" i="1"/>
  <c r="Q861" i="1"/>
  <c r="A885" i="1"/>
  <c r="A909" i="1"/>
  <c r="J981" i="1"/>
  <c r="J855" i="1"/>
  <c r="P895" i="1"/>
  <c r="J935" i="1"/>
  <c r="J975" i="1"/>
  <c r="A588" i="1"/>
  <c r="A550" i="1"/>
  <c r="A626" i="1"/>
  <c r="R626" i="1"/>
  <c r="L139" i="1"/>
  <c r="P139" i="1"/>
  <c r="R1026" i="1"/>
  <c r="N1026" i="1"/>
  <c r="O285" i="1"/>
  <c r="N285" i="1"/>
  <c r="J1042" i="1"/>
  <c r="Q1042" i="1"/>
  <c r="K339" i="1"/>
  <c r="P339" i="1"/>
  <c r="Q5" i="1"/>
  <c r="J5" i="1"/>
  <c r="R5" i="1"/>
  <c r="P5" i="1"/>
  <c r="A5" i="1"/>
  <c r="K5" i="1"/>
  <c r="B5" i="1"/>
  <c r="L5" i="1"/>
  <c r="M5" i="1"/>
  <c r="N5" i="1"/>
  <c r="O5" i="1"/>
  <c r="Q13" i="1"/>
  <c r="J13" i="1"/>
  <c r="R13" i="1"/>
  <c r="K13" i="1"/>
  <c r="P13" i="1"/>
  <c r="L13" i="1"/>
  <c r="M13" i="1"/>
  <c r="N13" i="1"/>
  <c r="O13" i="1"/>
  <c r="N940" i="1"/>
  <c r="K877" i="1"/>
  <c r="N917" i="1"/>
  <c r="L933" i="1"/>
  <c r="O957" i="1"/>
  <c r="J973" i="1"/>
  <c r="P853" i="1"/>
  <c r="B861" i="1"/>
  <c r="B885" i="1"/>
  <c r="P925" i="1"/>
  <c r="Q866" i="1"/>
  <c r="B986" i="1"/>
  <c r="K863" i="1"/>
  <c r="L903" i="1"/>
  <c r="K943" i="1"/>
  <c r="R983" i="1"/>
  <c r="M539" i="1"/>
  <c r="J547" i="1"/>
  <c r="Q555" i="1"/>
  <c r="Q563" i="1"/>
  <c r="A563" i="1"/>
  <c r="B571" i="1"/>
  <c r="B579" i="1"/>
  <c r="L587" i="1"/>
  <c r="N595" i="1"/>
  <c r="L603" i="1"/>
  <c r="N611" i="1"/>
  <c r="K619" i="1"/>
  <c r="K627" i="1"/>
  <c r="L635" i="1"/>
  <c r="M643" i="1"/>
  <c r="N651" i="1"/>
  <c r="M659" i="1"/>
  <c r="N667" i="1"/>
  <c r="L658" i="1"/>
  <c r="B691" i="1"/>
  <c r="R630" i="1"/>
  <c r="Q346" i="1"/>
  <c r="L10" i="1"/>
  <c r="M10" i="1"/>
  <c r="N10" i="1"/>
  <c r="O10" i="1"/>
  <c r="A10" i="1"/>
  <c r="P10" i="1"/>
  <c r="K10" i="1"/>
  <c r="B10" i="1"/>
  <c r="Q10" i="1"/>
  <c r="J10" i="1"/>
  <c r="R10" i="1"/>
  <c r="K364" i="1"/>
  <c r="L353" i="1"/>
  <c r="L1181" i="1"/>
  <c r="P1142" i="1"/>
  <c r="A1198" i="1"/>
  <c r="J1217" i="1"/>
  <c r="Q1169" i="1"/>
  <c r="Q1133" i="1"/>
  <c r="N1156" i="1"/>
  <c r="N1217" i="1"/>
  <c r="N1219" i="1"/>
  <c r="N1193" i="1"/>
  <c r="M1131" i="1"/>
  <c r="A1181" i="1"/>
  <c r="N1130" i="1"/>
  <c r="M1219" i="1"/>
  <c r="M79" i="1"/>
  <c r="M1135" i="1"/>
  <c r="N1195" i="1"/>
  <c r="O1200" i="1"/>
  <c r="L1161" i="1"/>
  <c r="L1153" i="1"/>
  <c r="M1130" i="1"/>
  <c r="R1187" i="1"/>
  <c r="R1188" i="1"/>
  <c r="R1171" i="1"/>
  <c r="N1200" i="1"/>
  <c r="B1152" i="1"/>
  <c r="A1187" i="1"/>
  <c r="Q1256" i="1"/>
  <c r="A1197" i="1"/>
  <c r="Q1247" i="1"/>
  <c r="Q1219" i="1"/>
  <c r="J1219" i="1"/>
  <c r="P1188" i="1"/>
  <c r="A1188" i="1"/>
  <c r="P1169" i="1"/>
  <c r="Q1255" i="1"/>
  <c r="N1129" i="1"/>
  <c r="J1171" i="1"/>
  <c r="J1142" i="1"/>
  <c r="Q1163" i="1"/>
  <c r="A1215" i="1"/>
  <c r="N1207" i="1"/>
  <c r="N1199" i="1"/>
  <c r="J1193" i="1"/>
  <c r="M1181" i="1"/>
  <c r="R1130" i="1"/>
  <c r="P1198" i="1"/>
  <c r="A1222" i="1"/>
  <c r="M1187" i="1"/>
  <c r="B1188" i="1"/>
  <c r="B1168" i="1"/>
  <c r="P1193" i="1"/>
  <c r="Q1265" i="1"/>
  <c r="R1131" i="1"/>
  <c r="A1217" i="1"/>
  <c r="J1208" i="1"/>
  <c r="B1181" i="1"/>
  <c r="B1130" i="1"/>
  <c r="B1131" i="1"/>
  <c r="Q1236" i="1"/>
  <c r="M1188" i="1"/>
  <c r="Q1204" i="1"/>
  <c r="L1151" i="1"/>
  <c r="R1203" i="1"/>
  <c r="A1219" i="1"/>
  <c r="O1142" i="1"/>
  <c r="O1144" i="1"/>
  <c r="B1183" i="1"/>
  <c r="R1200" i="1"/>
  <c r="Q1202"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68" i="1"/>
  <c r="O476" i="1"/>
  <c r="Q492" i="1"/>
  <c r="N500" i="1"/>
  <c r="A508" i="1"/>
  <c r="P524" i="1"/>
  <c r="B532" i="1"/>
  <c r="L1002" i="1"/>
  <c r="L117" i="1"/>
  <c r="L58" i="1"/>
  <c r="R50" i="1"/>
  <c r="N34" i="1"/>
  <c r="L18" i="1"/>
  <c r="A259" i="1"/>
  <c r="R272" i="1"/>
  <c r="M1112" i="1"/>
  <c r="N1198" i="1"/>
  <c r="O1198" i="1"/>
  <c r="R337" i="1"/>
  <c r="K1126" i="1"/>
  <c r="B1126" i="1"/>
  <c r="Q1217" i="1"/>
  <c r="Q1187" i="1"/>
  <c r="J1187" i="1"/>
  <c r="N1169" i="1"/>
  <c r="J1174" i="1"/>
  <c r="A1174" i="1"/>
  <c r="Q1131" i="1"/>
  <c r="J1125" i="1"/>
  <c r="P1032" i="1"/>
  <c r="B1032" i="1"/>
  <c r="P1028" i="1"/>
  <c r="N158" i="1"/>
  <c r="J1111" i="1"/>
  <c r="O1147" i="1"/>
  <c r="J1236" i="1"/>
  <c r="K1246" i="1"/>
  <c r="A1246" i="1"/>
  <c r="M1256" i="1"/>
  <c r="O1265" i="1"/>
  <c r="O1237" i="1"/>
  <c r="Q1257" i="1"/>
  <c r="R1266" i="1"/>
  <c r="M72" i="1"/>
  <c r="J339" i="1"/>
  <c r="L338" i="1"/>
  <c r="O1042" i="1"/>
  <c r="P1042" i="1"/>
  <c r="K293" i="1"/>
  <c r="Q285" i="1"/>
  <c r="R277" i="1"/>
  <c r="Q269" i="1"/>
  <c r="A269" i="1"/>
  <c r="P1026" i="1"/>
  <c r="O171" i="1"/>
  <c r="O139" i="1"/>
  <c r="Q147" i="1"/>
  <c r="J86" i="1"/>
  <c r="R163" i="1"/>
  <c r="A169" i="1"/>
  <c r="N196" i="1"/>
  <c r="M228" i="1"/>
  <c r="L1112" i="1"/>
  <c r="J337" i="1"/>
  <c r="P1217" i="1"/>
  <c r="P1187" i="1"/>
  <c r="B1187" i="1"/>
  <c r="M1169" i="1"/>
  <c r="R1174" i="1"/>
  <c r="O1131" i="1"/>
  <c r="P1131" i="1"/>
  <c r="Q1125" i="1"/>
  <c r="O1032" i="1"/>
  <c r="A1032" i="1"/>
  <c r="O1028" i="1"/>
  <c r="M158" i="1"/>
  <c r="O1111" i="1"/>
  <c r="M1147" i="1"/>
  <c r="K1236" i="1"/>
  <c r="R1246" i="1"/>
  <c r="K1256" i="1"/>
  <c r="L1256" i="1"/>
  <c r="N1265" i="1"/>
  <c r="K72" i="1"/>
  <c r="L72" i="1"/>
  <c r="Q339" i="1"/>
  <c r="K338" i="1"/>
  <c r="N1042" i="1"/>
  <c r="B1042" i="1"/>
  <c r="R293" i="1"/>
  <c r="P285" i="1"/>
  <c r="P277" i="1"/>
  <c r="P269" i="1"/>
  <c r="B269" i="1"/>
  <c r="B1026" i="1"/>
  <c r="M171" i="1"/>
  <c r="N139" i="1"/>
  <c r="P147" i="1"/>
  <c r="P86" i="1"/>
  <c r="K1222" i="1"/>
  <c r="A196" i="1"/>
  <c r="P1046" i="1"/>
  <c r="O438" i="1"/>
  <c r="M180" i="1"/>
  <c r="K180" i="1"/>
  <c r="O180" i="1"/>
  <c r="B446" i="1"/>
  <c r="Q972" i="1"/>
  <c r="J972" i="1"/>
  <c r="N964" i="1"/>
  <c r="O964" i="1"/>
  <c r="A932" i="1"/>
  <c r="O932" i="1"/>
  <c r="J916" i="1"/>
  <c r="R916" i="1"/>
  <c r="N916" i="1"/>
  <c r="B892" i="1"/>
  <c r="J892" i="1"/>
  <c r="O892" i="1"/>
  <c r="R876" i="1"/>
  <c r="L876" i="1"/>
  <c r="O852" i="1"/>
  <c r="P852" i="1"/>
  <c r="J852" i="1"/>
  <c r="R72" i="1"/>
  <c r="A72" i="1"/>
  <c r="N339" i="1"/>
  <c r="J338" i="1"/>
  <c r="L1042" i="1"/>
  <c r="P293" i="1"/>
  <c r="A293" i="1"/>
  <c r="L285" i="1"/>
  <c r="L269" i="1"/>
  <c r="M1026" i="1"/>
  <c r="L171" i="1"/>
  <c r="A171" i="1"/>
  <c r="K139" i="1"/>
  <c r="M147" i="1"/>
  <c r="N86" i="1"/>
  <c r="N1099" i="1"/>
  <c r="P28" i="1"/>
  <c r="N1190" i="1"/>
  <c r="L1190" i="1"/>
  <c r="R51" i="1"/>
  <c r="P51" i="1"/>
  <c r="Q447" i="1"/>
  <c r="A447" i="1"/>
  <c r="B439" i="1"/>
  <c r="P439" i="1"/>
  <c r="O431" i="1"/>
  <c r="B431" i="1"/>
  <c r="L431" i="1"/>
  <c r="O423" i="1"/>
  <c r="R423" i="1"/>
  <c r="J95" i="1"/>
  <c r="R95" i="1"/>
  <c r="M95" i="1"/>
  <c r="N95" i="1"/>
  <c r="B430" i="1"/>
  <c r="N430" i="1"/>
  <c r="R430" i="1"/>
  <c r="K422" i="1"/>
  <c r="R422" i="1"/>
  <c r="M422" i="1"/>
  <c r="J397" i="1"/>
  <c r="P397" i="1"/>
  <c r="P389" i="1"/>
  <c r="L389" i="1"/>
  <c r="K381" i="1"/>
  <c r="O381" i="1"/>
  <c r="B277" i="1"/>
  <c r="Q277" i="1"/>
  <c r="O993" i="1"/>
  <c r="K1097" i="1"/>
  <c r="M303" i="1"/>
  <c r="M226" i="1"/>
  <c r="K476" i="1"/>
  <c r="P484" i="1"/>
  <c r="A492" i="1"/>
  <c r="P508" i="1"/>
  <c r="B516" i="1"/>
  <c r="J532" i="1"/>
  <c r="J1002" i="1"/>
  <c r="N1117" i="1"/>
  <c r="R127" i="1"/>
  <c r="P50" i="1"/>
  <c r="J42" i="1"/>
  <c r="O26" i="1"/>
  <c r="N458" i="1"/>
  <c r="P1112" i="1"/>
  <c r="P1007" i="1"/>
  <c r="J1198" i="1"/>
  <c r="M337" i="1"/>
  <c r="A337" i="1"/>
  <c r="O1126" i="1"/>
  <c r="J83" i="1"/>
  <c r="K1217" i="1"/>
  <c r="L1217" i="1"/>
  <c r="L1187" i="1"/>
  <c r="J1169" i="1"/>
  <c r="B1169" i="1"/>
  <c r="O1174" i="1"/>
  <c r="K1131" i="1"/>
  <c r="L1125" i="1"/>
  <c r="B1125" i="1"/>
  <c r="K1032" i="1"/>
  <c r="R1028" i="1"/>
  <c r="L215" i="1"/>
  <c r="P134" i="1"/>
  <c r="Q336" i="1"/>
  <c r="M1236" i="1"/>
  <c r="A1236" i="1"/>
  <c r="Q1246" i="1"/>
  <c r="P1256" i="1"/>
  <c r="J1265" i="1"/>
  <c r="B1265" i="1"/>
  <c r="K1237" i="1"/>
  <c r="M1247" i="1"/>
  <c r="O1266" i="1"/>
  <c r="P72" i="1"/>
  <c r="L339" i="1"/>
  <c r="A339" i="1"/>
  <c r="P338" i="1"/>
  <c r="R1042" i="1"/>
  <c r="N293" i="1"/>
  <c r="K285" i="1"/>
  <c r="A285" i="1"/>
  <c r="N277" i="1"/>
  <c r="M269" i="1"/>
  <c r="K1026" i="1"/>
  <c r="J139" i="1"/>
  <c r="B139" i="1"/>
  <c r="K147" i="1"/>
  <c r="K136" i="1"/>
  <c r="M86" i="1"/>
  <c r="B86" i="1"/>
  <c r="L457" i="1"/>
  <c r="N1091" i="1"/>
  <c r="B498" i="1"/>
  <c r="K447" i="1"/>
  <c r="B171" i="1"/>
  <c r="N171" i="1"/>
  <c r="A466" i="1"/>
  <c r="J466" i="1"/>
  <c r="Q1171" i="1"/>
  <c r="K993" i="1"/>
  <c r="R1097" i="1"/>
  <c r="L303" i="1"/>
  <c r="L226" i="1"/>
  <c r="L476" i="1"/>
  <c r="O484" i="1"/>
  <c r="Q500" i="1"/>
  <c r="O508" i="1"/>
  <c r="A516" i="1"/>
  <c r="P532" i="1"/>
  <c r="R1002" i="1"/>
  <c r="B1117" i="1"/>
  <c r="J127" i="1"/>
  <c r="B42" i="1"/>
  <c r="O259" i="1"/>
  <c r="R1217" i="1"/>
  <c r="M1174" i="1"/>
  <c r="K1125" i="1"/>
  <c r="R215" i="1"/>
  <c r="B134" i="1"/>
  <c r="O308" i="1"/>
  <c r="M1246" i="1"/>
  <c r="P1265" i="1"/>
  <c r="R1237" i="1"/>
  <c r="B1247" i="1"/>
  <c r="N1266" i="1"/>
  <c r="N338" i="1"/>
  <c r="M293" i="1"/>
  <c r="J285" i="1"/>
  <c r="B285" i="1"/>
  <c r="M277" i="1"/>
  <c r="K269" i="1"/>
  <c r="J1026" i="1"/>
  <c r="J171" i="1"/>
  <c r="Q139" i="1"/>
  <c r="R147" i="1"/>
  <c r="A147" i="1"/>
  <c r="K86" i="1"/>
  <c r="M284" i="1"/>
  <c r="J1091" i="1"/>
  <c r="B506" i="1"/>
  <c r="A1227" i="1"/>
  <c r="N1227" i="1"/>
  <c r="P1239" i="1"/>
  <c r="M1239" i="1"/>
  <c r="B693" i="1"/>
  <c r="P373" i="1"/>
  <c r="A713" i="1"/>
  <c r="N863" i="1"/>
  <c r="N879" i="1"/>
  <c r="A887" i="1"/>
  <c r="O903" i="1"/>
  <c r="R919" i="1"/>
  <c r="A927" i="1"/>
  <c r="J943" i="1"/>
  <c r="J959" i="1"/>
  <c r="K975" i="1"/>
  <c r="R612" i="1"/>
  <c r="M658" i="1"/>
  <c r="A549" i="1"/>
  <c r="N701" i="1"/>
  <c r="R353" i="1"/>
  <c r="K373" i="1"/>
  <c r="M952" i="1"/>
  <c r="P855" i="1"/>
  <c r="B863" i="1"/>
  <c r="L879" i="1"/>
  <c r="K895" i="1"/>
  <c r="B903" i="1"/>
  <c r="Q919" i="1"/>
  <c r="N935" i="1"/>
  <c r="M951" i="1"/>
  <c r="Q959" i="1"/>
  <c r="R975" i="1"/>
  <c r="O573" i="1"/>
  <c r="J373" i="1"/>
  <c r="J1064" i="1"/>
  <c r="P877" i="1"/>
  <c r="O901" i="1"/>
  <c r="K917" i="1"/>
  <c r="Q933" i="1"/>
  <c r="R957" i="1"/>
  <c r="O965" i="1"/>
  <c r="K973" i="1"/>
  <c r="J853" i="1"/>
  <c r="M861" i="1"/>
  <c r="R885" i="1"/>
  <c r="A893" i="1"/>
  <c r="L925" i="1"/>
  <c r="Q981" i="1"/>
  <c r="P922" i="1"/>
  <c r="R855" i="1"/>
  <c r="O871" i="1"/>
  <c r="Q895" i="1"/>
  <c r="P911" i="1"/>
  <c r="K927" i="1"/>
  <c r="O935" i="1"/>
  <c r="R951" i="1"/>
  <c r="M967" i="1"/>
  <c r="N983" i="1"/>
  <c r="R555" i="1"/>
  <c r="Q571" i="1"/>
  <c r="Q595" i="1"/>
  <c r="P619" i="1"/>
  <c r="O635" i="1"/>
  <c r="Q659" i="1"/>
  <c r="L564" i="1"/>
  <c r="O578" i="1"/>
  <c r="P690" i="1"/>
  <c r="R691" i="1"/>
  <c r="B581" i="1"/>
  <c r="N550" i="1"/>
  <c r="R598" i="1"/>
  <c r="L1148" i="1"/>
  <c r="Q855" i="1"/>
  <c r="L871" i="1"/>
  <c r="P887" i="1"/>
  <c r="O895" i="1"/>
  <c r="Q911" i="1"/>
  <c r="L927" i="1"/>
  <c r="B935" i="1"/>
  <c r="J951" i="1"/>
  <c r="K967" i="1"/>
  <c r="M983" i="1"/>
  <c r="N621" i="1"/>
  <c r="O721" i="1"/>
  <c r="K871" i="1"/>
  <c r="N887" i="1"/>
  <c r="B911" i="1"/>
  <c r="L943" i="1"/>
  <c r="L983" i="1"/>
  <c r="M621" i="1"/>
  <c r="Q373" i="1"/>
  <c r="O713" i="1"/>
  <c r="O1120" i="1"/>
  <c r="A1120" i="1"/>
  <c r="M1120" i="1"/>
  <c r="M1094" i="1"/>
  <c r="J1094" i="1"/>
  <c r="R1232" i="1"/>
  <c r="A1232" i="1"/>
  <c r="M1242" i="1"/>
  <c r="L1252" i="1"/>
  <c r="M1262" i="1"/>
  <c r="N1262" i="1"/>
  <c r="M67" i="1"/>
  <c r="J272" i="1"/>
  <c r="O1007" i="1"/>
  <c r="B308" i="1"/>
  <c r="N23" i="1"/>
  <c r="Q332" i="1"/>
  <c r="K332" i="1"/>
  <c r="Q1108" i="1"/>
  <c r="A1108" i="1"/>
  <c r="R218" i="1"/>
  <c r="B218" i="1"/>
  <c r="M218" i="1"/>
  <c r="P218" i="1"/>
  <c r="N312" i="1"/>
  <c r="M312" i="1"/>
  <c r="B32" i="1"/>
  <c r="Q32" i="1"/>
  <c r="A56" i="1"/>
  <c r="O56" i="1"/>
  <c r="L1119" i="1"/>
  <c r="K1119" i="1"/>
  <c r="P1225" i="1"/>
  <c r="A1225" i="1"/>
  <c r="Q1225" i="1"/>
  <c r="B1225" i="1"/>
  <c r="J1225" i="1"/>
  <c r="L1225" i="1"/>
  <c r="A1261" i="1"/>
  <c r="M1261" i="1"/>
  <c r="M1251" i="1"/>
  <c r="J1251" i="1"/>
  <c r="K1251" i="1"/>
  <c r="O256" i="1"/>
  <c r="N256" i="1"/>
  <c r="J495" i="1"/>
  <c r="Q495" i="1"/>
  <c r="N495" i="1"/>
  <c r="L67" i="1"/>
  <c r="O272" i="1"/>
  <c r="M1007" i="1"/>
  <c r="Q327" i="1"/>
  <c r="M262" i="1"/>
  <c r="M980" i="1"/>
  <c r="N980" i="1"/>
  <c r="O980" i="1"/>
  <c r="P980" i="1"/>
  <c r="Q980" i="1"/>
  <c r="J980" i="1"/>
  <c r="L980" i="1"/>
  <c r="A972" i="1"/>
  <c r="L972" i="1"/>
  <c r="K972" i="1"/>
  <c r="M972" i="1"/>
  <c r="N972" i="1"/>
  <c r="O972" i="1"/>
  <c r="P972" i="1"/>
  <c r="B972" i="1"/>
  <c r="R972" i="1"/>
  <c r="Q964" i="1"/>
  <c r="A964" i="1"/>
  <c r="J964" i="1"/>
  <c r="B964" i="1"/>
  <c r="R964" i="1"/>
  <c r="L964" i="1"/>
  <c r="K964" i="1"/>
  <c r="M964" i="1"/>
  <c r="P964" i="1"/>
  <c r="N956" i="1"/>
  <c r="O956" i="1"/>
  <c r="P956" i="1"/>
  <c r="Q956" i="1"/>
  <c r="A956" i="1"/>
  <c r="J956" i="1"/>
  <c r="M956" i="1"/>
  <c r="B948" i="1"/>
  <c r="R948" i="1"/>
  <c r="L948" i="1"/>
  <c r="K948" i="1"/>
  <c r="M948" i="1"/>
  <c r="N948" i="1"/>
  <c r="O948" i="1"/>
  <c r="A948" i="1"/>
  <c r="J948" i="1"/>
  <c r="P940" i="1"/>
  <c r="Q940" i="1"/>
  <c r="A940" i="1"/>
  <c r="J940" i="1"/>
  <c r="B940" i="1"/>
  <c r="R940" i="1"/>
  <c r="L940" i="1"/>
  <c r="K940" i="1"/>
  <c r="O940" i="1"/>
  <c r="R932" i="1"/>
  <c r="M932" i="1"/>
  <c r="K932" i="1"/>
  <c r="L932" i="1"/>
  <c r="N932" i="1"/>
  <c r="J932" i="1"/>
  <c r="Q932" i="1"/>
  <c r="A924" i="1"/>
  <c r="N924" i="1"/>
  <c r="B924" i="1"/>
  <c r="O924" i="1"/>
  <c r="J924" i="1"/>
  <c r="Q924" i="1"/>
  <c r="R924" i="1"/>
  <c r="L924" i="1"/>
  <c r="K924" i="1"/>
  <c r="M916" i="1"/>
  <c r="P916" i="1"/>
  <c r="O916" i="1"/>
  <c r="A916" i="1"/>
  <c r="Q916" i="1"/>
  <c r="B916" i="1"/>
  <c r="K916" i="1"/>
  <c r="L916" i="1"/>
  <c r="J908" i="1"/>
  <c r="Q908" i="1"/>
  <c r="R908" i="1"/>
  <c r="L908" i="1"/>
  <c r="M908" i="1"/>
  <c r="P908" i="1"/>
  <c r="B908" i="1"/>
  <c r="O908" i="1"/>
  <c r="O900" i="1"/>
  <c r="A900" i="1"/>
  <c r="Q900" i="1"/>
  <c r="B900" i="1"/>
  <c r="K900" i="1"/>
  <c r="J900" i="1"/>
  <c r="N900" i="1"/>
  <c r="R900" i="1"/>
  <c r="P900" i="1"/>
  <c r="L892" i="1"/>
  <c r="M892" i="1"/>
  <c r="P892" i="1"/>
  <c r="K892" i="1"/>
  <c r="A892" i="1"/>
  <c r="N892" i="1"/>
  <c r="R892" i="1"/>
  <c r="B884" i="1"/>
  <c r="K884" i="1"/>
  <c r="J884" i="1"/>
  <c r="N884" i="1"/>
  <c r="R884" i="1"/>
  <c r="L884" i="1"/>
  <c r="M884" i="1"/>
  <c r="A884" i="1"/>
  <c r="Q884" i="1"/>
  <c r="P876" i="1"/>
  <c r="K876" i="1"/>
  <c r="A876" i="1"/>
  <c r="N876" i="1"/>
  <c r="B876" i="1"/>
  <c r="O876" i="1"/>
  <c r="J876" i="1"/>
  <c r="Q876" i="1"/>
  <c r="M876" i="1"/>
  <c r="M868" i="1"/>
  <c r="O868" i="1"/>
  <c r="Q868" i="1"/>
  <c r="K868" i="1"/>
  <c r="J868" i="1"/>
  <c r="P868" i="1"/>
  <c r="R868" i="1"/>
  <c r="A860" i="1"/>
  <c r="K860" i="1"/>
  <c r="B860" i="1"/>
  <c r="M860" i="1"/>
  <c r="P860" i="1"/>
  <c r="Q860" i="1"/>
  <c r="J860" i="1"/>
  <c r="R860" i="1"/>
  <c r="O860" i="1"/>
  <c r="L852" i="1"/>
  <c r="M852" i="1"/>
  <c r="Q852" i="1"/>
  <c r="A852" i="1"/>
  <c r="K852" i="1"/>
  <c r="B852" i="1"/>
  <c r="N852" i="1"/>
  <c r="R852" i="1"/>
  <c r="L471" i="1"/>
  <c r="N471" i="1"/>
  <c r="J174" i="1"/>
  <c r="B174" i="1"/>
  <c r="K174" i="1"/>
  <c r="M1102" i="1"/>
  <c r="A1102" i="1"/>
  <c r="J1102" i="1"/>
  <c r="B207" i="1"/>
  <c r="J207" i="1"/>
  <c r="P1226" i="1"/>
  <c r="L1226" i="1"/>
  <c r="Q1232" i="1"/>
  <c r="Q1242" i="1"/>
  <c r="J1242" i="1"/>
  <c r="R1252" i="1"/>
  <c r="K1262" i="1"/>
  <c r="A1262" i="1"/>
  <c r="B67" i="1"/>
  <c r="B272" i="1"/>
  <c r="L1007" i="1"/>
  <c r="M327" i="1"/>
  <c r="B262" i="1"/>
  <c r="A1194" i="1"/>
  <c r="Q1194" i="1"/>
  <c r="R503" i="1"/>
  <c r="N503" i="1"/>
  <c r="P1232" i="1"/>
  <c r="P1242" i="1"/>
  <c r="B1242" i="1"/>
  <c r="J1252" i="1"/>
  <c r="R1262" i="1"/>
  <c r="R67" i="1"/>
  <c r="N272" i="1"/>
  <c r="K1007" i="1"/>
  <c r="Q316" i="1"/>
  <c r="O471" i="1"/>
  <c r="M217" i="1"/>
  <c r="J79" i="1"/>
  <c r="N860" i="1"/>
  <c r="O884" i="1"/>
  <c r="N908" i="1"/>
  <c r="P932" i="1"/>
  <c r="K956" i="1"/>
  <c r="K980" i="1"/>
  <c r="J1043" i="1"/>
  <c r="A1043" i="1"/>
  <c r="J1232" i="1"/>
  <c r="B1232" i="1"/>
  <c r="R1242" i="1"/>
  <c r="K1252" i="1"/>
  <c r="L1262" i="1"/>
  <c r="B1262" i="1"/>
  <c r="O1232" i="1"/>
  <c r="O1242" i="1"/>
  <c r="A1242" i="1"/>
  <c r="Q1252" i="1"/>
  <c r="J1262" i="1"/>
  <c r="K67" i="1"/>
  <c r="M272" i="1"/>
  <c r="R1007" i="1"/>
  <c r="N316" i="1"/>
  <c r="Q479" i="1"/>
  <c r="Q1043" i="1"/>
  <c r="L1108" i="1"/>
  <c r="J535" i="1"/>
  <c r="P535" i="1"/>
  <c r="A199" i="1"/>
  <c r="J199" i="1"/>
  <c r="M199" i="1"/>
  <c r="M1210" i="1"/>
  <c r="Q1210" i="1"/>
  <c r="N1210" i="1"/>
  <c r="N1232" i="1"/>
  <c r="N1242" i="1"/>
  <c r="O1252" i="1"/>
  <c r="P1252" i="1"/>
  <c r="Q1262" i="1"/>
  <c r="Q67" i="1"/>
  <c r="Q272" i="1"/>
  <c r="B1007" i="1"/>
  <c r="A316" i="1"/>
  <c r="O479" i="1"/>
  <c r="O55" i="1"/>
  <c r="L1231" i="1"/>
  <c r="N868" i="1"/>
  <c r="Q892" i="1"/>
  <c r="A908" i="1"/>
  <c r="B932" i="1"/>
  <c r="L956" i="1"/>
  <c r="B980" i="1"/>
  <c r="N1029" i="1"/>
  <c r="M1029" i="1"/>
  <c r="N1252" i="1"/>
  <c r="P67" i="1"/>
  <c r="K272" i="1"/>
  <c r="A1007" i="1"/>
  <c r="M83" i="1"/>
  <c r="A1094" i="1"/>
  <c r="Q487" i="1"/>
  <c r="B55" i="1"/>
  <c r="Q775" i="1"/>
  <c r="Q813" i="1"/>
  <c r="M798" i="1"/>
  <c r="O751" i="1"/>
  <c r="Q759" i="1"/>
  <c r="K767" i="1"/>
  <c r="J783" i="1"/>
  <c r="P791" i="1"/>
  <c r="J821" i="1"/>
  <c r="J829" i="1"/>
  <c r="R837" i="1"/>
  <c r="R845" i="1"/>
  <c r="O845" i="1"/>
  <c r="M541" i="1"/>
  <c r="R565" i="1"/>
  <c r="M605" i="1"/>
  <c r="A669" i="1"/>
  <c r="P723" i="1"/>
  <c r="Q499" i="1"/>
  <c r="Q71" i="1"/>
  <c r="P140" i="1"/>
  <c r="M992" i="1"/>
  <c r="K775" i="1"/>
  <c r="M813" i="1"/>
  <c r="P798" i="1"/>
  <c r="J751" i="1"/>
  <c r="R759" i="1"/>
  <c r="M759" i="1"/>
  <c r="N767" i="1"/>
  <c r="O783" i="1"/>
  <c r="J791" i="1"/>
  <c r="B95" i="1"/>
  <c r="K821" i="1"/>
  <c r="P829" i="1"/>
  <c r="M837" i="1"/>
  <c r="J845" i="1"/>
  <c r="M549" i="1"/>
  <c r="R581" i="1"/>
  <c r="Q621" i="1"/>
  <c r="A351" i="1"/>
  <c r="P364" i="1"/>
  <c r="L716" i="1"/>
  <c r="K813" i="1"/>
  <c r="O798" i="1"/>
  <c r="R751" i="1"/>
  <c r="P759" i="1"/>
  <c r="R767" i="1"/>
  <c r="M767" i="1"/>
  <c r="N783" i="1"/>
  <c r="O791" i="1"/>
  <c r="Q821" i="1"/>
  <c r="M829" i="1"/>
  <c r="J837" i="1"/>
  <c r="P845" i="1"/>
  <c r="O215" i="1"/>
  <c r="N134" i="1"/>
  <c r="N1111" i="1"/>
  <c r="J1147" i="1"/>
  <c r="R1190" i="1"/>
  <c r="J475" i="1"/>
  <c r="N775" i="1"/>
  <c r="L813" i="1"/>
  <c r="R798" i="1"/>
  <c r="N798" i="1"/>
  <c r="P751" i="1"/>
  <c r="L759" i="1"/>
  <c r="P767" i="1"/>
  <c r="P783" i="1"/>
  <c r="M783" i="1"/>
  <c r="N791" i="1"/>
  <c r="N414" i="1"/>
  <c r="R821" i="1"/>
  <c r="O821" i="1"/>
  <c r="Q829" i="1"/>
  <c r="P837" i="1"/>
  <c r="L845" i="1"/>
  <c r="R557" i="1"/>
  <c r="Q589" i="1"/>
  <c r="A637" i="1"/>
  <c r="Q1164" i="1"/>
  <c r="K388" i="1"/>
  <c r="A215" i="1"/>
  <c r="L134" i="1"/>
  <c r="L1111" i="1"/>
  <c r="P1147" i="1"/>
  <c r="P1132" i="1"/>
  <c r="K1116" i="1"/>
  <c r="R531" i="1"/>
  <c r="A44" i="1"/>
  <c r="J775" i="1"/>
  <c r="M775" i="1"/>
  <c r="J813" i="1"/>
  <c r="K798" i="1"/>
  <c r="L751" i="1"/>
  <c r="K759" i="1"/>
  <c r="Q767" i="1"/>
  <c r="K783" i="1"/>
  <c r="Q791" i="1"/>
  <c r="M791" i="1"/>
  <c r="K95" i="1"/>
  <c r="P821" i="1"/>
  <c r="N829" i="1"/>
  <c r="O829" i="1"/>
  <c r="Q837" i="1"/>
  <c r="K845" i="1"/>
  <c r="A557" i="1"/>
  <c r="B597" i="1"/>
  <c r="B645" i="1"/>
  <c r="J642" i="1"/>
  <c r="A1164" i="1"/>
  <c r="Q720" i="1"/>
  <c r="Q158" i="1"/>
  <c r="R134" i="1"/>
  <c r="A1111" i="1"/>
  <c r="A1147" i="1"/>
  <c r="J292" i="1"/>
  <c r="O531" i="1"/>
  <c r="A304" i="1"/>
  <c r="R775" i="1"/>
  <c r="N813" i="1"/>
  <c r="Q751" i="1"/>
  <c r="J759" i="1"/>
  <c r="L767" i="1"/>
  <c r="L783" i="1"/>
  <c r="R791" i="1"/>
  <c r="Q95" i="1"/>
  <c r="L821" i="1"/>
  <c r="L829" i="1"/>
  <c r="K837" i="1"/>
  <c r="O837" i="1"/>
  <c r="Q845" i="1"/>
  <c r="P541" i="1"/>
  <c r="M565" i="1"/>
  <c r="Q605" i="1"/>
  <c r="P669" i="1"/>
  <c r="O67" i="1"/>
  <c r="L272" i="1"/>
  <c r="A272" i="1"/>
  <c r="N1007" i="1"/>
  <c r="P83" i="1"/>
  <c r="Q83" i="1"/>
  <c r="P207" i="1"/>
  <c r="P199" i="1"/>
  <c r="L327" i="1"/>
  <c r="L316" i="1"/>
  <c r="P1102" i="1"/>
  <c r="Q1094" i="1"/>
  <c r="M308" i="1"/>
  <c r="K262" i="1"/>
  <c r="O174" i="1"/>
  <c r="J471" i="1"/>
  <c r="M479" i="1"/>
  <c r="P487" i="1"/>
  <c r="M495" i="1"/>
  <c r="M503" i="1"/>
  <c r="M1043" i="1"/>
  <c r="J1120" i="1"/>
  <c r="J55" i="1"/>
  <c r="P1194" i="1"/>
  <c r="R136" i="1"/>
  <c r="P23" i="1"/>
  <c r="N432" i="1"/>
  <c r="K432" i="1"/>
  <c r="N83" i="1"/>
  <c r="B83" i="1"/>
  <c r="O207" i="1"/>
  <c r="O199" i="1"/>
  <c r="K327" i="1"/>
  <c r="K316" i="1"/>
  <c r="O1102" i="1"/>
  <c r="P1094" i="1"/>
  <c r="L308" i="1"/>
  <c r="R262" i="1"/>
  <c r="N174" i="1"/>
  <c r="R471" i="1"/>
  <c r="K479" i="1"/>
  <c r="N487" i="1"/>
  <c r="L495" i="1"/>
  <c r="L503" i="1"/>
  <c r="L1043" i="1"/>
  <c r="Q1120" i="1"/>
  <c r="R55" i="1"/>
  <c r="B23" i="1"/>
  <c r="L83" i="1"/>
  <c r="A83" i="1"/>
  <c r="A207" i="1"/>
  <c r="N199" i="1"/>
  <c r="J327" i="1"/>
  <c r="J316" i="1"/>
  <c r="N1102" i="1"/>
  <c r="N1094" i="1"/>
  <c r="R308" i="1"/>
  <c r="J262" i="1"/>
  <c r="R174" i="1"/>
  <c r="P471" i="1"/>
  <c r="J479" i="1"/>
  <c r="K487" i="1"/>
  <c r="R495" i="1"/>
  <c r="K503" i="1"/>
  <c r="R1043" i="1"/>
  <c r="P1120" i="1"/>
  <c r="P55" i="1"/>
  <c r="L1029" i="1"/>
  <c r="Q535" i="1"/>
  <c r="M1087" i="1"/>
  <c r="R1087" i="1"/>
  <c r="L1087" i="1"/>
  <c r="O83" i="1"/>
  <c r="K154" i="1"/>
  <c r="R154" i="1"/>
  <c r="P1037" i="1"/>
  <c r="J1037" i="1"/>
  <c r="K1037" i="1"/>
  <c r="J1029" i="1"/>
  <c r="A1029" i="1"/>
  <c r="R1029" i="1"/>
  <c r="B1029" i="1"/>
  <c r="K1029" i="1"/>
  <c r="O1029" i="1"/>
  <c r="P1029" i="1"/>
  <c r="Q1029" i="1"/>
  <c r="A1143" i="1"/>
  <c r="P1143" i="1"/>
  <c r="R1143" i="1"/>
  <c r="K1143" i="1"/>
  <c r="B1182" i="1"/>
  <c r="O1182" i="1"/>
  <c r="P1182" i="1"/>
  <c r="M1194" i="1"/>
  <c r="N1194" i="1"/>
  <c r="O1194" i="1"/>
  <c r="B1194" i="1"/>
  <c r="J1194" i="1"/>
  <c r="K1194" i="1"/>
  <c r="R1194" i="1"/>
  <c r="L1194" i="1"/>
  <c r="O144" i="1"/>
  <c r="P144" i="1"/>
  <c r="P136" i="1"/>
  <c r="Q136" i="1"/>
  <c r="J136" i="1"/>
  <c r="B136" i="1"/>
  <c r="L136" i="1"/>
  <c r="N136" i="1"/>
  <c r="M136" i="1"/>
  <c r="O136" i="1"/>
  <c r="L280" i="1"/>
  <c r="M280" i="1"/>
  <c r="A280" i="1"/>
  <c r="B280" i="1"/>
  <c r="R280" i="1"/>
  <c r="P280" i="1"/>
  <c r="R295" i="1"/>
  <c r="B295" i="1"/>
  <c r="A295" i="1"/>
  <c r="J295" i="1"/>
  <c r="K295" i="1"/>
  <c r="M295" i="1"/>
  <c r="N295" i="1"/>
  <c r="K75" i="1"/>
  <c r="Q75" i="1"/>
  <c r="J75" i="1"/>
  <c r="R75" i="1"/>
  <c r="N75" i="1"/>
  <c r="J311" i="1"/>
  <c r="K311" i="1"/>
  <c r="R248" i="1"/>
  <c r="B248" i="1"/>
  <c r="M248" i="1"/>
  <c r="O248" i="1"/>
  <c r="L248" i="1"/>
  <c r="A256" i="1"/>
  <c r="R256" i="1"/>
  <c r="B256" i="1"/>
  <c r="K256" i="1"/>
  <c r="M256" i="1"/>
  <c r="L256" i="1"/>
  <c r="P256" i="1"/>
  <c r="Q256" i="1"/>
  <c r="J256" i="1"/>
  <c r="M23" i="1"/>
  <c r="O23" i="1"/>
  <c r="R23" i="1"/>
  <c r="K23" i="1"/>
  <c r="Q23" i="1"/>
  <c r="J23" i="1"/>
  <c r="L23" i="1"/>
  <c r="M39" i="1"/>
  <c r="J39" i="1"/>
  <c r="N39" i="1"/>
  <c r="O39" i="1"/>
  <c r="P39" i="1"/>
  <c r="A39" i="1"/>
  <c r="Q39" i="1"/>
  <c r="B39" i="1"/>
  <c r="R39" i="1"/>
  <c r="L55" i="1"/>
  <c r="A55" i="1"/>
  <c r="Q55" i="1"/>
  <c r="L989" i="1"/>
  <c r="Q989" i="1"/>
  <c r="J989" i="1"/>
  <c r="R989" i="1"/>
  <c r="B989" i="1"/>
  <c r="M989" i="1"/>
  <c r="K1120" i="1"/>
  <c r="R1120" i="1"/>
  <c r="N1120" i="1"/>
  <c r="K1043" i="1"/>
  <c r="O1043" i="1"/>
  <c r="N1043" i="1"/>
  <c r="M535" i="1"/>
  <c r="A535" i="1"/>
  <c r="O535" i="1"/>
  <c r="B535" i="1"/>
  <c r="N535" i="1"/>
  <c r="R535" i="1"/>
  <c r="K535" i="1"/>
  <c r="L535" i="1"/>
  <c r="N511" i="1"/>
  <c r="Q511" i="1"/>
  <c r="R511" i="1"/>
  <c r="K511" i="1"/>
  <c r="L511" i="1"/>
  <c r="M511" i="1"/>
  <c r="B503" i="1"/>
  <c r="O503" i="1"/>
  <c r="J503" i="1"/>
  <c r="K495" i="1"/>
  <c r="B495" i="1"/>
  <c r="O495" i="1"/>
  <c r="L487" i="1"/>
  <c r="M487" i="1"/>
  <c r="A479" i="1"/>
  <c r="N479" i="1"/>
  <c r="L479" i="1"/>
  <c r="Q471" i="1"/>
  <c r="A471" i="1"/>
  <c r="K471" i="1"/>
  <c r="P174" i="1"/>
  <c r="Q174" i="1"/>
  <c r="L174" i="1"/>
  <c r="L262" i="1"/>
  <c r="O262" i="1"/>
  <c r="P262" i="1"/>
  <c r="K308" i="1"/>
  <c r="N308" i="1"/>
  <c r="B1094" i="1"/>
  <c r="K1094" i="1"/>
  <c r="O1094" i="1"/>
  <c r="Q1102" i="1"/>
  <c r="B1102" i="1"/>
  <c r="K1102" i="1"/>
  <c r="R316" i="1"/>
  <c r="M316" i="1"/>
  <c r="A327" i="1"/>
  <c r="O327" i="1"/>
  <c r="R327" i="1"/>
  <c r="Q199" i="1"/>
  <c r="B199" i="1"/>
  <c r="K199" i="1"/>
  <c r="N207" i="1"/>
  <c r="M207" i="1"/>
  <c r="Q207" i="1"/>
  <c r="J1226" i="1"/>
  <c r="Q1226" i="1"/>
  <c r="R1226" i="1"/>
  <c r="M1226" i="1"/>
  <c r="N1226" i="1"/>
  <c r="A1226" i="1"/>
  <c r="O1226" i="1"/>
  <c r="A700" i="1"/>
  <c r="N700" i="1"/>
  <c r="B700" i="1"/>
  <c r="P700" i="1"/>
  <c r="Q700" i="1"/>
  <c r="O700" i="1"/>
  <c r="R700" i="1"/>
  <c r="K700" i="1"/>
  <c r="L700" i="1"/>
  <c r="M700" i="1"/>
  <c r="K692" i="1"/>
  <c r="L692" i="1"/>
  <c r="M692" i="1"/>
  <c r="B692" i="1"/>
  <c r="P692" i="1"/>
  <c r="Q692" i="1"/>
  <c r="O692" i="1"/>
  <c r="J692" i="1"/>
  <c r="R692" i="1"/>
  <c r="Q684" i="1"/>
  <c r="O684" i="1"/>
  <c r="J684" i="1"/>
  <c r="R684" i="1"/>
  <c r="L684" i="1"/>
  <c r="M684" i="1"/>
  <c r="A684" i="1"/>
  <c r="N684" i="1"/>
  <c r="B684" i="1"/>
  <c r="P684" i="1"/>
  <c r="M676" i="1"/>
  <c r="A676" i="1"/>
  <c r="N676" i="1"/>
  <c r="B676" i="1"/>
  <c r="P676" i="1"/>
  <c r="J676" i="1"/>
  <c r="R676" i="1"/>
  <c r="K676" i="1"/>
  <c r="L676" i="1"/>
  <c r="R668" i="1"/>
  <c r="K668" i="1"/>
  <c r="L668" i="1"/>
  <c r="B668" i="1"/>
  <c r="N668" i="1"/>
  <c r="A668" i="1"/>
  <c r="P668" i="1"/>
  <c r="Q668" i="1"/>
  <c r="O668" i="1"/>
  <c r="J668" i="1"/>
  <c r="A660" i="1"/>
  <c r="P660" i="1"/>
  <c r="Q660" i="1"/>
  <c r="O660" i="1"/>
  <c r="J660" i="1"/>
  <c r="K660" i="1"/>
  <c r="L660" i="1"/>
  <c r="M660" i="1"/>
  <c r="B660" i="1"/>
  <c r="N660" i="1"/>
  <c r="L652" i="1"/>
  <c r="M652" i="1"/>
  <c r="B652" i="1"/>
  <c r="N652" i="1"/>
  <c r="Q652" i="1"/>
  <c r="O652" i="1"/>
  <c r="J652" i="1"/>
  <c r="R652" i="1"/>
  <c r="K652" i="1"/>
  <c r="J644" i="1"/>
  <c r="R644" i="1"/>
  <c r="K644" i="1"/>
  <c r="M644" i="1"/>
  <c r="B644" i="1"/>
  <c r="N644" i="1"/>
  <c r="A644" i="1"/>
  <c r="P644" i="1"/>
  <c r="Q644" i="1"/>
  <c r="O644" i="1"/>
  <c r="B636" i="1"/>
  <c r="N636" i="1"/>
  <c r="A636" i="1"/>
  <c r="P636" i="1"/>
  <c r="Q636" i="1"/>
  <c r="O636" i="1"/>
  <c r="R636" i="1"/>
  <c r="K636" i="1"/>
  <c r="L636" i="1"/>
  <c r="M636" i="1"/>
  <c r="K628" i="1"/>
  <c r="L628" i="1"/>
  <c r="M628" i="1"/>
  <c r="A628" i="1"/>
  <c r="P628" i="1"/>
  <c r="Q628" i="1"/>
  <c r="O628" i="1"/>
  <c r="J628" i="1"/>
  <c r="R628" i="1"/>
  <c r="Q620" i="1"/>
  <c r="O620" i="1"/>
  <c r="J620" i="1"/>
  <c r="R620" i="1"/>
  <c r="L620" i="1"/>
  <c r="M620" i="1"/>
  <c r="B620" i="1"/>
  <c r="N620" i="1"/>
  <c r="A620" i="1"/>
  <c r="P620" i="1"/>
  <c r="O612" i="1"/>
  <c r="B612" i="1"/>
  <c r="P612" i="1"/>
  <c r="A612" i="1"/>
  <c r="Q612" i="1"/>
  <c r="M612" i="1"/>
  <c r="N612" i="1"/>
  <c r="J612" i="1"/>
  <c r="L612" i="1"/>
  <c r="N604" i="1"/>
  <c r="R604" i="1"/>
  <c r="J604" i="1"/>
  <c r="B604" i="1"/>
  <c r="O604" i="1"/>
  <c r="A604" i="1"/>
  <c r="Q604" i="1"/>
  <c r="K604" i="1"/>
  <c r="P604" i="1"/>
  <c r="M604" i="1"/>
  <c r="A596" i="1"/>
  <c r="L596" i="1"/>
  <c r="K596" i="1"/>
  <c r="J596" i="1"/>
  <c r="M596" i="1"/>
  <c r="O596" i="1"/>
  <c r="P596" i="1"/>
  <c r="Q596" i="1"/>
  <c r="B596" i="1"/>
  <c r="R596" i="1"/>
  <c r="J588" i="1"/>
  <c r="L588" i="1"/>
  <c r="B588" i="1"/>
  <c r="P588" i="1"/>
  <c r="K588" i="1"/>
  <c r="R588" i="1"/>
  <c r="M588" i="1"/>
  <c r="N588" i="1"/>
  <c r="O588" i="1"/>
  <c r="M580" i="1"/>
  <c r="N580" i="1"/>
  <c r="O580" i="1"/>
  <c r="R580" i="1"/>
  <c r="A580" i="1"/>
  <c r="Q580" i="1"/>
  <c r="B580" i="1"/>
  <c r="P580" i="1"/>
  <c r="K580" i="1"/>
  <c r="L580" i="1"/>
  <c r="A572" i="1"/>
  <c r="L572" i="1"/>
  <c r="B572" i="1"/>
  <c r="P572" i="1"/>
  <c r="K572" i="1"/>
  <c r="Q572" i="1"/>
  <c r="N572" i="1"/>
  <c r="O572" i="1"/>
  <c r="J572" i="1"/>
  <c r="R572" i="1"/>
  <c r="O564" i="1"/>
  <c r="J564" i="1"/>
  <c r="R564" i="1"/>
  <c r="B564" i="1"/>
  <c r="P564" i="1"/>
  <c r="K564" i="1"/>
  <c r="Q564" i="1"/>
  <c r="M564" i="1"/>
  <c r="N564" i="1"/>
  <c r="K556" i="1"/>
  <c r="P556" i="1"/>
  <c r="M556" i="1"/>
  <c r="N556" i="1"/>
  <c r="J556" i="1"/>
  <c r="R556" i="1"/>
  <c r="A556" i="1"/>
  <c r="L556" i="1"/>
  <c r="B556" i="1"/>
  <c r="Q556" i="1"/>
  <c r="J548" i="1"/>
  <c r="A548" i="1"/>
  <c r="R548" i="1"/>
  <c r="B548" i="1"/>
  <c r="L548" i="1"/>
  <c r="M548" i="1"/>
  <c r="N548" i="1"/>
  <c r="O548" i="1"/>
  <c r="P548" i="1"/>
  <c r="N540" i="1"/>
  <c r="O540" i="1"/>
  <c r="P540" i="1"/>
  <c r="A540" i="1"/>
  <c r="R540" i="1"/>
  <c r="B540" i="1"/>
  <c r="Q540" i="1"/>
  <c r="K540" i="1"/>
  <c r="L540" i="1"/>
  <c r="M540" i="1"/>
  <c r="J67" i="1"/>
  <c r="Q1007" i="1"/>
  <c r="K83" i="1"/>
  <c r="K207" i="1"/>
  <c r="L199" i="1"/>
  <c r="P327" i="1"/>
  <c r="P316" i="1"/>
  <c r="L1102" i="1"/>
  <c r="L1094" i="1"/>
  <c r="Q308" i="1"/>
  <c r="A308" i="1"/>
  <c r="A262" i="1"/>
  <c r="A174" i="1"/>
  <c r="B471" i="1"/>
  <c r="B479" i="1"/>
  <c r="B487" i="1"/>
  <c r="P495" i="1"/>
  <c r="P503" i="1"/>
  <c r="P1043" i="1"/>
  <c r="L1120" i="1"/>
  <c r="N55" i="1"/>
  <c r="K1226" i="1"/>
  <c r="K39" i="1"/>
  <c r="L75" i="1"/>
  <c r="L416" i="1"/>
  <c r="O416" i="1"/>
  <c r="A416" i="1"/>
  <c r="N692" i="1"/>
  <c r="R207" i="1"/>
  <c r="R199" i="1"/>
  <c r="N327" i="1"/>
  <c r="O316" i="1"/>
  <c r="R1102" i="1"/>
  <c r="R1094" i="1"/>
  <c r="P308" i="1"/>
  <c r="N262" i="1"/>
  <c r="M174" i="1"/>
  <c r="M471" i="1"/>
  <c r="P479" i="1"/>
  <c r="R487" i="1"/>
  <c r="A487" i="1"/>
  <c r="A495" i="1"/>
  <c r="A503" i="1"/>
  <c r="B1043" i="1"/>
  <c r="B1120" i="1"/>
  <c r="M55" i="1"/>
  <c r="B1226" i="1"/>
  <c r="L39" i="1"/>
  <c r="Q295" i="1"/>
  <c r="O556" i="1"/>
  <c r="L604" i="1"/>
  <c r="P652" i="1"/>
  <c r="A692" i="1"/>
  <c r="O95" i="1"/>
  <c r="P438" i="1"/>
  <c r="J439" i="1"/>
  <c r="L541" i="1"/>
  <c r="J557" i="1"/>
  <c r="A573" i="1"/>
  <c r="K597" i="1"/>
  <c r="O613" i="1"/>
  <c r="O637" i="1"/>
  <c r="A653" i="1"/>
  <c r="B685" i="1"/>
  <c r="M702" i="1"/>
  <c r="N606" i="1"/>
  <c r="O662" i="1"/>
  <c r="K1164" i="1"/>
  <c r="B1065" i="1"/>
  <c r="N1060" i="1"/>
  <c r="Q439" i="1"/>
  <c r="L581" i="1"/>
  <c r="J597" i="1"/>
  <c r="A613" i="1"/>
  <c r="M637" i="1"/>
  <c r="M661" i="1"/>
  <c r="O693" i="1"/>
  <c r="R1164" i="1"/>
  <c r="P381" i="1"/>
  <c r="N720" i="1"/>
  <c r="A1065" i="1"/>
  <c r="P1059" i="1"/>
  <c r="A12" i="1"/>
  <c r="M669" i="1"/>
  <c r="Q693" i="1"/>
  <c r="M375" i="1"/>
  <c r="N366" i="1"/>
  <c r="M364" i="1"/>
  <c r="B816" i="1"/>
  <c r="J720" i="1"/>
  <c r="B1057" i="1"/>
  <c r="O1059" i="1"/>
  <c r="B808" i="1"/>
  <c r="B728" i="1"/>
  <c r="R1073" i="1"/>
  <c r="J1057" i="1"/>
  <c r="A787" i="1"/>
  <c r="P729" i="1"/>
  <c r="Q1073" i="1"/>
  <c r="K1055" i="1"/>
  <c r="P557" i="1"/>
  <c r="P573" i="1"/>
  <c r="N589" i="1"/>
  <c r="L605" i="1"/>
  <c r="P621" i="1"/>
  <c r="N653" i="1"/>
  <c r="O677" i="1"/>
  <c r="Q701" i="1"/>
  <c r="B638" i="1"/>
  <c r="Q1148" i="1"/>
  <c r="A1208" i="1"/>
  <c r="R1072" i="1"/>
  <c r="K557" i="1"/>
  <c r="N573" i="1"/>
  <c r="L589" i="1"/>
  <c r="J605" i="1"/>
  <c r="R629" i="1"/>
  <c r="M653" i="1"/>
  <c r="P677" i="1"/>
  <c r="Q678" i="1"/>
  <c r="M646" i="1"/>
  <c r="L1208" i="1"/>
  <c r="L1156" i="1"/>
  <c r="M1069" i="1"/>
  <c r="P232" i="1"/>
  <c r="O597" i="1"/>
  <c r="Q613" i="1"/>
  <c r="Q629" i="1"/>
  <c r="B653" i="1"/>
  <c r="B677" i="1"/>
  <c r="J694" i="1"/>
  <c r="M662" i="1"/>
  <c r="M1104" i="1"/>
  <c r="N1106" i="1"/>
  <c r="A1106" i="1"/>
  <c r="J1106" i="1"/>
  <c r="R1106" i="1"/>
  <c r="L1106" i="1"/>
  <c r="M1106" i="1"/>
  <c r="L1114" i="1"/>
  <c r="A1114" i="1"/>
  <c r="J153" i="1"/>
  <c r="B153" i="1"/>
  <c r="M153" i="1"/>
  <c r="N153" i="1"/>
  <c r="O153" i="1"/>
  <c r="R153" i="1"/>
  <c r="L153" i="1"/>
  <c r="A220" i="1"/>
  <c r="N220" i="1"/>
  <c r="B220" i="1"/>
  <c r="O220" i="1"/>
  <c r="Q220" i="1"/>
  <c r="P220" i="1"/>
  <c r="J220" i="1"/>
  <c r="K220" i="1"/>
  <c r="L220" i="1"/>
  <c r="Q145" i="1"/>
  <c r="N145" i="1"/>
  <c r="O145" i="1"/>
  <c r="N137" i="1"/>
  <c r="A137" i="1"/>
  <c r="R137" i="1"/>
  <c r="B137" i="1"/>
  <c r="K137" i="1"/>
  <c r="A168" i="1"/>
  <c r="M168" i="1"/>
  <c r="R168" i="1"/>
  <c r="K168" i="1"/>
  <c r="L1024" i="1"/>
  <c r="J1024" i="1"/>
  <c r="R1024" i="1"/>
  <c r="Q271" i="1"/>
  <c r="B271" i="1"/>
  <c r="N271" i="1"/>
  <c r="A271" i="1"/>
  <c r="O271" i="1"/>
  <c r="B279" i="1"/>
  <c r="J279" i="1"/>
  <c r="P279" i="1"/>
  <c r="Q279" i="1"/>
  <c r="O287" i="1"/>
  <c r="L287" i="1"/>
  <c r="K287" i="1"/>
  <c r="M287" i="1"/>
  <c r="J172" i="1"/>
  <c r="O172" i="1"/>
  <c r="Q172" i="1"/>
  <c r="A172" i="1"/>
  <c r="K172" i="1"/>
  <c r="R173" i="1"/>
  <c r="M173" i="1"/>
  <c r="O173" i="1"/>
  <c r="N66" i="1"/>
  <c r="A66" i="1"/>
  <c r="K66" i="1"/>
  <c r="A74" i="1"/>
  <c r="O74" i="1"/>
  <c r="M74" i="1"/>
  <c r="Q98" i="1"/>
  <c r="J98" i="1"/>
  <c r="Q209" i="1"/>
  <c r="K201" i="1"/>
  <c r="L201" i="1"/>
  <c r="R329" i="1"/>
  <c r="Q1096" i="1"/>
  <c r="A1096" i="1"/>
  <c r="N477" i="1"/>
  <c r="N533" i="1"/>
  <c r="L128" i="1"/>
  <c r="B128" i="1"/>
  <c r="R17" i="1"/>
  <c r="K1224" i="1"/>
  <c r="L1224" i="1"/>
  <c r="K165" i="1"/>
  <c r="K98" i="1"/>
  <c r="J41" i="1"/>
  <c r="M333" i="1"/>
  <c r="Q333" i="1"/>
  <c r="J333" i="1"/>
  <c r="L333" i="1"/>
  <c r="B1109" i="1"/>
  <c r="A1109" i="1"/>
  <c r="N1109" i="1"/>
  <c r="Q1109" i="1"/>
  <c r="K1109" i="1"/>
  <c r="O131" i="1"/>
  <c r="A131" i="1"/>
  <c r="K131" i="1"/>
  <c r="N131" i="1"/>
  <c r="P131" i="1"/>
  <c r="R131" i="1"/>
  <c r="P160" i="1"/>
  <c r="K160" i="1"/>
  <c r="L160" i="1"/>
  <c r="O160" i="1"/>
  <c r="N160" i="1"/>
  <c r="B217" i="1"/>
  <c r="A217" i="1"/>
  <c r="N217" i="1"/>
  <c r="Q217" i="1"/>
  <c r="A1035" i="1"/>
  <c r="R1035" i="1"/>
  <c r="Q1123" i="1"/>
  <c r="A1123" i="1"/>
  <c r="M1123" i="1"/>
  <c r="K1134" i="1"/>
  <c r="P1134" i="1"/>
  <c r="R1134" i="1"/>
  <c r="J1145" i="1"/>
  <c r="N1145" i="1"/>
  <c r="P1166" i="1"/>
  <c r="N1166" i="1"/>
  <c r="L1166" i="1"/>
  <c r="K1184" i="1"/>
  <c r="J1184" i="1"/>
  <c r="R1184" i="1"/>
  <c r="B1196" i="1"/>
  <c r="R1196" i="1"/>
  <c r="M1196" i="1"/>
  <c r="A142" i="1"/>
  <c r="K142" i="1"/>
  <c r="Q274" i="1"/>
  <c r="A274" i="1"/>
  <c r="P274" i="1"/>
  <c r="M274" i="1"/>
  <c r="J274" i="1"/>
  <c r="K282" i="1"/>
  <c r="P282" i="1"/>
  <c r="O300" i="1"/>
  <c r="A300" i="1"/>
  <c r="J300" i="1"/>
  <c r="B69" i="1"/>
  <c r="M69" i="1"/>
  <c r="N69" i="1"/>
  <c r="Q69" i="1"/>
  <c r="L69" i="1"/>
  <c r="A69" i="1"/>
  <c r="B250" i="1"/>
  <c r="R250" i="1"/>
  <c r="Q258" i="1"/>
  <c r="J258" i="1"/>
  <c r="K1001" i="1"/>
  <c r="A1001" i="1"/>
  <c r="M1001" i="1"/>
  <c r="K501" i="1"/>
  <c r="M501" i="1"/>
  <c r="A493" i="1"/>
  <c r="B493" i="1"/>
  <c r="K493" i="1"/>
  <c r="N493" i="1"/>
  <c r="A318" i="1"/>
  <c r="M318" i="1"/>
  <c r="N244" i="1"/>
  <c r="Q244" i="1"/>
  <c r="L244" i="1"/>
  <c r="P236" i="1"/>
  <c r="R236" i="1"/>
  <c r="K236" i="1"/>
  <c r="J160" i="1"/>
  <c r="R274" i="1"/>
  <c r="B1184" i="1"/>
  <c r="N979" i="1"/>
  <c r="B979" i="1"/>
  <c r="M979" i="1"/>
  <c r="O979" i="1"/>
  <c r="P979" i="1"/>
  <c r="R979" i="1"/>
  <c r="K979" i="1"/>
  <c r="A979" i="1"/>
  <c r="L979" i="1"/>
  <c r="N963" i="1"/>
  <c r="K963" i="1"/>
  <c r="L963" i="1"/>
  <c r="B963" i="1"/>
  <c r="O963" i="1"/>
  <c r="Q963" i="1"/>
  <c r="J963" i="1"/>
  <c r="A955" i="1"/>
  <c r="B955" i="1"/>
  <c r="B947" i="1"/>
  <c r="M947" i="1"/>
  <c r="N947" i="1"/>
  <c r="P947" i="1"/>
  <c r="Q947" i="1"/>
  <c r="R947" i="1"/>
  <c r="L947" i="1"/>
  <c r="A947" i="1"/>
  <c r="J931" i="1"/>
  <c r="Q931" i="1"/>
  <c r="A931" i="1"/>
  <c r="R931" i="1"/>
  <c r="L931" i="1"/>
  <c r="O931" i="1"/>
  <c r="P923" i="1"/>
  <c r="B923" i="1"/>
  <c r="A915" i="1"/>
  <c r="O915" i="1"/>
  <c r="B915" i="1"/>
  <c r="P915" i="1"/>
  <c r="K915" i="1"/>
  <c r="R915" i="1"/>
  <c r="M915" i="1"/>
  <c r="Q915" i="1"/>
  <c r="J915" i="1"/>
  <c r="L915" i="1"/>
  <c r="A907" i="1"/>
  <c r="B907" i="1"/>
  <c r="M907" i="1"/>
  <c r="P907" i="1"/>
  <c r="R907" i="1"/>
  <c r="L907" i="1"/>
  <c r="A899" i="1"/>
  <c r="O899" i="1"/>
  <c r="B899" i="1"/>
  <c r="K899" i="1"/>
  <c r="K891" i="1"/>
  <c r="R891" i="1"/>
  <c r="J883" i="1"/>
  <c r="B883" i="1"/>
  <c r="K883" i="1"/>
  <c r="M883" i="1"/>
  <c r="L883" i="1"/>
  <c r="O883" i="1"/>
  <c r="R883" i="1"/>
  <c r="O875" i="1"/>
  <c r="B875" i="1"/>
  <c r="J875" i="1"/>
  <c r="L875" i="1"/>
  <c r="O867" i="1"/>
  <c r="P867" i="1"/>
  <c r="J867" i="1"/>
  <c r="A867" i="1"/>
  <c r="L867" i="1"/>
  <c r="Q867" i="1"/>
  <c r="R867" i="1"/>
  <c r="K867" i="1"/>
  <c r="M867" i="1"/>
  <c r="R859" i="1"/>
  <c r="A859" i="1"/>
  <c r="B859" i="1"/>
  <c r="K859" i="1"/>
  <c r="J859" i="1"/>
  <c r="N859" i="1"/>
  <c r="L859" i="1"/>
  <c r="O859" i="1"/>
  <c r="B851" i="1"/>
  <c r="O851" i="1"/>
  <c r="N851" i="1"/>
  <c r="J131" i="1"/>
  <c r="Q493" i="1"/>
  <c r="Q1145" i="1"/>
  <c r="B867" i="1"/>
  <c r="N907" i="1"/>
  <c r="K209" i="1"/>
  <c r="M329" i="1"/>
  <c r="P533" i="1"/>
  <c r="M1109" i="1"/>
  <c r="R493" i="1"/>
  <c r="A1134" i="1"/>
  <c r="Q153" i="1"/>
  <c r="N915" i="1"/>
  <c r="M963" i="1"/>
  <c r="P1109" i="1"/>
  <c r="M1035" i="1"/>
  <c r="R1114" i="1"/>
  <c r="J979" i="1"/>
  <c r="J947" i="1"/>
  <c r="K955" i="1"/>
  <c r="L188" i="1"/>
  <c r="Q185" i="1"/>
  <c r="P408" i="1"/>
  <c r="R438" i="1"/>
  <c r="P431" i="1"/>
  <c r="L449" i="1"/>
  <c r="B981" i="1"/>
  <c r="O850" i="1"/>
  <c r="A906" i="1"/>
  <c r="P691" i="1"/>
  <c r="O549" i="1"/>
  <c r="N565" i="1"/>
  <c r="O581" i="1"/>
  <c r="P597" i="1"/>
  <c r="R613" i="1"/>
  <c r="A621" i="1"/>
  <c r="N645" i="1"/>
  <c r="B661" i="1"/>
  <c r="O685" i="1"/>
  <c r="P701" i="1"/>
  <c r="J550" i="1"/>
  <c r="B574" i="1"/>
  <c r="K606" i="1"/>
  <c r="K654" i="1"/>
  <c r="P1208" i="1"/>
  <c r="B1156" i="1"/>
  <c r="Q1153" i="1"/>
  <c r="M381" i="1"/>
  <c r="A389" i="1"/>
  <c r="K347" i="1"/>
  <c r="N375" i="1"/>
  <c r="P375" i="1"/>
  <c r="M356" i="1"/>
  <c r="B721" i="1"/>
  <c r="B711" i="1"/>
  <c r="Q728" i="1"/>
  <c r="R713" i="1"/>
  <c r="B1073" i="1"/>
  <c r="B1053" i="1"/>
  <c r="K1071" i="1"/>
  <c r="O1067" i="1"/>
  <c r="L1062" i="1"/>
  <c r="R1056" i="1"/>
  <c r="M1053" i="1"/>
  <c r="P1116" i="1"/>
  <c r="P163" i="1"/>
  <c r="P491" i="1"/>
  <c r="A35" i="1"/>
  <c r="N530" i="1"/>
  <c r="L44" i="1"/>
  <c r="B267" i="1"/>
  <c r="J180" i="1"/>
  <c r="P185" i="1"/>
  <c r="K629" i="1"/>
  <c r="L645" i="1"/>
  <c r="A661" i="1"/>
  <c r="P685" i="1"/>
  <c r="R614" i="1"/>
  <c r="J654" i="1"/>
  <c r="L381" i="1"/>
  <c r="B389" i="1"/>
  <c r="Q353" i="1"/>
  <c r="R375" i="1"/>
  <c r="B373" i="1"/>
  <c r="K322" i="1"/>
  <c r="A848" i="1"/>
  <c r="B777" i="1"/>
  <c r="A721" i="1"/>
  <c r="A711" i="1"/>
  <c r="M728" i="1"/>
  <c r="P713" i="1"/>
  <c r="B1069" i="1"/>
  <c r="A1053" i="1"/>
  <c r="M1070" i="1"/>
  <c r="Q1066" i="1"/>
  <c r="N1061" i="1"/>
  <c r="K1056" i="1"/>
  <c r="O1052" i="1"/>
  <c r="K292" i="1"/>
  <c r="N162" i="1"/>
  <c r="L491" i="1"/>
  <c r="R19" i="1"/>
  <c r="M530" i="1"/>
  <c r="R44" i="1"/>
  <c r="R93" i="1"/>
  <c r="J234" i="1"/>
  <c r="R180" i="1"/>
  <c r="M185" i="1"/>
  <c r="J419" i="1"/>
  <c r="Q1206" i="1"/>
  <c r="J381" i="1"/>
  <c r="K397" i="1"/>
  <c r="B375" i="1"/>
  <c r="B832" i="1"/>
  <c r="A1069" i="1"/>
  <c r="L1070" i="1"/>
  <c r="R1064" i="1"/>
  <c r="M1061" i="1"/>
  <c r="J1056" i="1"/>
  <c r="N1052" i="1"/>
  <c r="R716" i="1"/>
  <c r="N1069" i="1"/>
  <c r="K1064" i="1"/>
  <c r="O1060" i="1"/>
  <c r="L1055" i="1"/>
  <c r="P1051" i="1"/>
  <c r="K186" i="1"/>
  <c r="O1051" i="1"/>
  <c r="R1150" i="1"/>
  <c r="B1061" i="1"/>
  <c r="K1072" i="1"/>
  <c r="O1068" i="1"/>
  <c r="L1063" i="1"/>
  <c r="M1054" i="1"/>
  <c r="M1189" i="1"/>
  <c r="O276" i="1"/>
  <c r="P1161" i="1"/>
  <c r="K389" i="1"/>
  <c r="A375" i="1"/>
  <c r="B712" i="1"/>
  <c r="A1061" i="1"/>
  <c r="J1072" i="1"/>
  <c r="N1068" i="1"/>
  <c r="K1063" i="1"/>
  <c r="L1054" i="1"/>
  <c r="R1189" i="1"/>
  <c r="R268" i="1"/>
  <c r="M227" i="1"/>
  <c r="A126" i="1"/>
  <c r="O506" i="1"/>
  <c r="J185" i="1"/>
  <c r="R1215" i="1"/>
  <c r="Q389" i="1"/>
  <c r="J375" i="1"/>
  <c r="B724" i="1"/>
  <c r="A712" i="1"/>
  <c r="L1071" i="1"/>
  <c r="P1067" i="1"/>
  <c r="M1062" i="1"/>
  <c r="N1053" i="1"/>
  <c r="P1200" i="1"/>
  <c r="R1156" i="1"/>
  <c r="R1149" i="1"/>
  <c r="P1202" i="1"/>
  <c r="Q1140" i="1"/>
  <c r="Q1160" i="1"/>
  <c r="R1140" i="1"/>
  <c r="P1207" i="1"/>
  <c r="K1124" i="1"/>
  <c r="L1124" i="1"/>
  <c r="O1124" i="1"/>
  <c r="P1124" i="1"/>
  <c r="Q1124" i="1"/>
  <c r="M1124" i="1"/>
  <c r="J1124" i="1"/>
  <c r="A1124" i="1"/>
  <c r="N1124" i="1"/>
  <c r="Q1141" i="1"/>
  <c r="K1141" i="1"/>
  <c r="R1175" i="1"/>
  <c r="A1175" i="1"/>
  <c r="L1175" i="1"/>
  <c r="N1175" i="1"/>
  <c r="P1175" i="1"/>
  <c r="O1192" i="1"/>
  <c r="J1192" i="1"/>
  <c r="B1192" i="1"/>
  <c r="Q1192" i="1"/>
  <c r="K1192" i="1"/>
  <c r="A1192" i="1"/>
  <c r="R1192" i="1"/>
  <c r="L1192" i="1"/>
  <c r="M1192" i="1"/>
  <c r="N1192" i="1"/>
  <c r="R170" i="1"/>
  <c r="M170" i="1"/>
  <c r="B170" i="1"/>
  <c r="L170" i="1"/>
  <c r="N170" i="1"/>
  <c r="P170" i="1"/>
  <c r="J170" i="1"/>
  <c r="K170" i="1"/>
  <c r="O170" i="1"/>
  <c r="L278" i="1"/>
  <c r="K278" i="1"/>
  <c r="N278" i="1"/>
  <c r="Q278" i="1"/>
  <c r="A278" i="1"/>
  <c r="R278" i="1"/>
  <c r="N224" i="1"/>
  <c r="O224" i="1"/>
  <c r="Q73" i="1"/>
  <c r="B73" i="1"/>
  <c r="P73" i="1"/>
  <c r="M73" i="1"/>
  <c r="N73" i="1"/>
  <c r="B1137" i="1"/>
  <c r="O1137" i="1"/>
  <c r="A1137" i="1"/>
  <c r="Q1137" i="1"/>
  <c r="R1137" i="1"/>
  <c r="N1137" i="1"/>
  <c r="P1137" i="1"/>
  <c r="J1137" i="1"/>
  <c r="K1137" i="1"/>
  <c r="L1137" i="1"/>
  <c r="M29" i="1"/>
  <c r="O29" i="1"/>
  <c r="A29" i="1"/>
  <c r="R29" i="1"/>
  <c r="K29" i="1"/>
  <c r="B29" i="1"/>
  <c r="L29" i="1"/>
  <c r="N29" i="1"/>
  <c r="P29" i="1"/>
  <c r="J29" i="1"/>
  <c r="B53" i="1"/>
  <c r="J53" i="1"/>
  <c r="Q53" i="1"/>
  <c r="M53" i="1"/>
  <c r="O53" i="1"/>
  <c r="P53" i="1"/>
  <c r="N53" i="1"/>
  <c r="R53" i="1"/>
  <c r="K53" i="1"/>
  <c r="L53" i="1"/>
  <c r="P1045" i="1"/>
  <c r="Q1045" i="1"/>
  <c r="R1045" i="1"/>
  <c r="J1045" i="1"/>
  <c r="K1045" i="1"/>
  <c r="L1045" i="1"/>
  <c r="A1045" i="1"/>
  <c r="B1045" i="1"/>
  <c r="M1045" i="1"/>
  <c r="N1045" i="1"/>
  <c r="O464" i="1"/>
  <c r="N464" i="1"/>
  <c r="Q464" i="1"/>
  <c r="R464" i="1"/>
  <c r="J464" i="1"/>
  <c r="M464" i="1"/>
  <c r="A464" i="1"/>
  <c r="L464" i="1"/>
  <c r="B464" i="1"/>
  <c r="K464" i="1"/>
  <c r="M489" i="1"/>
  <c r="K489" i="1"/>
  <c r="A489" i="1"/>
  <c r="L489" i="1"/>
  <c r="J489" i="1"/>
  <c r="N489" i="1"/>
  <c r="O489" i="1"/>
  <c r="P489" i="1"/>
  <c r="Q489" i="1"/>
  <c r="R489" i="1"/>
  <c r="M260" i="1"/>
  <c r="Q260" i="1"/>
  <c r="A260" i="1"/>
  <c r="R260" i="1"/>
  <c r="B260" i="1"/>
  <c r="J260" i="1"/>
  <c r="K260" i="1"/>
  <c r="L260" i="1"/>
  <c r="N260" i="1"/>
  <c r="O260" i="1"/>
  <c r="J1100" i="1"/>
  <c r="R1100" i="1"/>
  <c r="M1100" i="1"/>
  <c r="A1100" i="1"/>
  <c r="N1100" i="1"/>
  <c r="B1100" i="1"/>
  <c r="O1100" i="1"/>
  <c r="P1100" i="1"/>
  <c r="Q1100" i="1"/>
  <c r="K1100" i="1"/>
  <c r="J197" i="1"/>
  <c r="B197" i="1"/>
  <c r="N197" i="1"/>
  <c r="L197" i="1"/>
  <c r="M197" i="1"/>
  <c r="O197" i="1"/>
  <c r="A197" i="1"/>
  <c r="P197" i="1"/>
  <c r="Q197" i="1"/>
  <c r="R197" i="1"/>
  <c r="L1264" i="1"/>
  <c r="R1264" i="1"/>
  <c r="N1264" i="1"/>
  <c r="O1264" i="1"/>
  <c r="K1264" i="1"/>
  <c r="A1264" i="1"/>
  <c r="Q1264" i="1"/>
  <c r="B1235" i="1"/>
  <c r="O1235" i="1"/>
  <c r="L1235" i="1"/>
  <c r="J1235" i="1"/>
  <c r="K1235" i="1"/>
  <c r="M1235" i="1"/>
  <c r="O73" i="1"/>
  <c r="B278" i="1"/>
  <c r="Q286" i="1"/>
  <c r="R1235" i="1"/>
  <c r="Q29" i="1"/>
  <c r="B1124" i="1"/>
  <c r="N335" i="1"/>
  <c r="B335" i="1"/>
  <c r="Q335" i="1"/>
  <c r="K335" i="1"/>
  <c r="L335" i="1"/>
  <c r="L1113" i="1"/>
  <c r="N1113" i="1"/>
  <c r="J1113" i="1"/>
  <c r="Q1113" i="1"/>
  <c r="R1113" i="1"/>
  <c r="J132" i="1"/>
  <c r="Q132" i="1"/>
  <c r="K132" i="1"/>
  <c r="N132" i="1"/>
  <c r="A132" i="1"/>
  <c r="O132" i="1"/>
  <c r="K214" i="1"/>
  <c r="B214" i="1"/>
  <c r="M214" i="1"/>
  <c r="Q214" i="1"/>
  <c r="J214" i="1"/>
  <c r="P1039" i="1"/>
  <c r="L1039" i="1"/>
  <c r="A1039" i="1"/>
  <c r="M1039" i="1"/>
  <c r="B1039" i="1"/>
  <c r="J1039" i="1"/>
  <c r="N1039" i="1"/>
  <c r="O1039" i="1"/>
  <c r="K461" i="1"/>
  <c r="O461" i="1"/>
  <c r="B461" i="1"/>
  <c r="R461" i="1"/>
  <c r="P461" i="1"/>
  <c r="A461" i="1"/>
  <c r="Q461" i="1"/>
  <c r="N461" i="1"/>
  <c r="J461" i="1"/>
  <c r="L461" i="1"/>
  <c r="A13" i="1"/>
  <c r="B13" i="1"/>
  <c r="L37" i="1"/>
  <c r="M37" i="1"/>
  <c r="B37" i="1"/>
  <c r="J37" i="1"/>
  <c r="A37" i="1"/>
  <c r="O37" i="1"/>
  <c r="P37" i="1"/>
  <c r="Q37" i="1"/>
  <c r="K37" i="1"/>
  <c r="N37" i="1"/>
  <c r="R37" i="1"/>
  <c r="L123" i="1"/>
  <c r="B123" i="1"/>
  <c r="J123" i="1"/>
  <c r="K123" i="1"/>
  <c r="N123" i="1"/>
  <c r="O123" i="1"/>
  <c r="P123" i="1"/>
  <c r="Q123" i="1"/>
  <c r="R123" i="1"/>
  <c r="A123" i="1"/>
  <c r="Q1005" i="1"/>
  <c r="R1005" i="1"/>
  <c r="L1005" i="1"/>
  <c r="N1005" i="1"/>
  <c r="O1005" i="1"/>
  <c r="P1005" i="1"/>
  <c r="A1005" i="1"/>
  <c r="B1005" i="1"/>
  <c r="M1005" i="1"/>
  <c r="J1005" i="1"/>
  <c r="B529" i="1"/>
  <c r="O529" i="1"/>
  <c r="A529" i="1"/>
  <c r="L529" i="1"/>
  <c r="J529" i="1"/>
  <c r="R529" i="1"/>
  <c r="K529" i="1"/>
  <c r="M529" i="1"/>
  <c r="N529" i="1"/>
  <c r="P529" i="1"/>
  <c r="A505" i="1"/>
  <c r="K505" i="1"/>
  <c r="P505" i="1"/>
  <c r="O505" i="1"/>
  <c r="Q505" i="1"/>
  <c r="J505" i="1"/>
  <c r="R505" i="1"/>
  <c r="M505" i="1"/>
  <c r="L505" i="1"/>
  <c r="B505" i="1"/>
  <c r="N481" i="1"/>
  <c r="O481" i="1"/>
  <c r="M481" i="1"/>
  <c r="J481" i="1"/>
  <c r="R481" i="1"/>
  <c r="K481" i="1"/>
  <c r="L481" i="1"/>
  <c r="P481" i="1"/>
  <c r="A481" i="1"/>
  <c r="Q481" i="1"/>
  <c r="B1076" i="1"/>
  <c r="M1076" i="1"/>
  <c r="Q1076" i="1"/>
  <c r="A1076" i="1"/>
  <c r="O1076" i="1"/>
  <c r="P1076" i="1"/>
  <c r="J1076" i="1"/>
  <c r="R1076" i="1"/>
  <c r="K1076" i="1"/>
  <c r="L1076" i="1"/>
  <c r="A1092" i="1"/>
  <c r="L1092" i="1"/>
  <c r="K1092" i="1"/>
  <c r="N1092" i="1"/>
  <c r="B1092" i="1"/>
  <c r="O1092" i="1"/>
  <c r="P1092" i="1"/>
  <c r="Q1092" i="1"/>
  <c r="J1092" i="1"/>
  <c r="R1092" i="1"/>
  <c r="Q325" i="1"/>
  <c r="L325" i="1"/>
  <c r="J325" i="1"/>
  <c r="R325" i="1"/>
  <c r="A325" i="1"/>
  <c r="K325" i="1"/>
  <c r="B325" i="1"/>
  <c r="M325" i="1"/>
  <c r="N325" i="1"/>
  <c r="O325" i="1"/>
  <c r="J1255" i="1"/>
  <c r="A1255" i="1"/>
  <c r="K1255" i="1"/>
  <c r="M1255" i="1"/>
  <c r="L1255" i="1"/>
  <c r="O1255" i="1"/>
  <c r="P1255" i="1"/>
  <c r="L214" i="1"/>
  <c r="R132" i="1"/>
  <c r="P335" i="1"/>
  <c r="L73" i="1"/>
  <c r="Q1235" i="1"/>
  <c r="N1255" i="1"/>
  <c r="L1100" i="1"/>
  <c r="B489" i="1"/>
  <c r="K1005" i="1"/>
  <c r="K1218" i="1"/>
  <c r="R1218" i="1"/>
  <c r="B1218" i="1"/>
  <c r="N138" i="1"/>
  <c r="J138" i="1"/>
  <c r="M138" i="1"/>
  <c r="Q138" i="1"/>
  <c r="A138" i="1"/>
  <c r="O138" i="1"/>
  <c r="R138" i="1"/>
  <c r="K138" i="1"/>
  <c r="B138" i="1"/>
  <c r="P138" i="1"/>
  <c r="L1025" i="1"/>
  <c r="A1025" i="1"/>
  <c r="N1025" i="1"/>
  <c r="B1025" i="1"/>
  <c r="P1025" i="1"/>
  <c r="Q1025" i="1"/>
  <c r="J1025" i="1"/>
  <c r="R1025" i="1"/>
  <c r="K270" i="1"/>
  <c r="B270" i="1"/>
  <c r="L286" i="1"/>
  <c r="O286" i="1"/>
  <c r="P286" i="1"/>
  <c r="A286" i="1"/>
  <c r="R286" i="1"/>
  <c r="B286" i="1"/>
  <c r="J286" i="1"/>
  <c r="L294" i="1"/>
  <c r="Q294" i="1"/>
  <c r="M294" i="1"/>
  <c r="R294" i="1"/>
  <c r="P294" i="1"/>
  <c r="J294" i="1"/>
  <c r="K294" i="1"/>
  <c r="M65" i="1"/>
  <c r="P65" i="1"/>
  <c r="Q65" i="1"/>
  <c r="A65" i="1"/>
  <c r="J65" i="1"/>
  <c r="B65" i="1"/>
  <c r="K65" i="1"/>
  <c r="N65" i="1"/>
  <c r="R65" i="1"/>
  <c r="K85" i="1"/>
  <c r="M85" i="1"/>
  <c r="J85" i="1"/>
  <c r="A85" i="1"/>
  <c r="L85" i="1"/>
  <c r="B85" i="1"/>
  <c r="N85" i="1"/>
  <c r="O85" i="1"/>
  <c r="R85" i="1"/>
  <c r="P85" i="1"/>
  <c r="O254" i="1"/>
  <c r="N254" i="1"/>
  <c r="R254" i="1"/>
  <c r="L254" i="1"/>
  <c r="A254" i="1"/>
  <c r="B254" i="1"/>
  <c r="P254" i="1"/>
  <c r="Q254" i="1"/>
  <c r="J254" i="1"/>
  <c r="K254"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19" i="1"/>
  <c r="L119" i="1"/>
  <c r="K119" i="1"/>
  <c r="A119" i="1"/>
  <c r="N119" i="1"/>
  <c r="J119" i="1"/>
  <c r="R119" i="1"/>
  <c r="M119" i="1"/>
  <c r="O119" i="1"/>
  <c r="P119" i="1"/>
  <c r="R521" i="1"/>
  <c r="M521" i="1"/>
  <c r="Q521" i="1"/>
  <c r="J521" i="1"/>
  <c r="K521" i="1"/>
  <c r="L521" i="1"/>
  <c r="A521" i="1"/>
  <c r="O521" i="1"/>
  <c r="B521" i="1"/>
  <c r="N521" i="1"/>
  <c r="P513" i="1"/>
  <c r="R513" i="1"/>
  <c r="Q513" i="1"/>
  <c r="J513" i="1"/>
  <c r="K513" i="1"/>
  <c r="M513" i="1"/>
  <c r="L513" i="1"/>
  <c r="A513" i="1"/>
  <c r="O513" i="1"/>
  <c r="B513" i="1"/>
  <c r="Q497" i="1"/>
  <c r="N497" i="1"/>
  <c r="O497" i="1"/>
  <c r="P497" i="1"/>
  <c r="J497" i="1"/>
  <c r="R497" i="1"/>
  <c r="K497" i="1"/>
  <c r="M497" i="1"/>
  <c r="A497" i="1"/>
  <c r="L497" i="1"/>
  <c r="R473" i="1"/>
  <c r="L473" i="1"/>
  <c r="B473" i="1"/>
  <c r="M473" i="1"/>
  <c r="J473" i="1"/>
  <c r="K473" i="1"/>
  <c r="N473" i="1"/>
  <c r="O473" i="1"/>
  <c r="Q473" i="1"/>
  <c r="M306" i="1"/>
  <c r="A306" i="1"/>
  <c r="R306" i="1"/>
  <c r="K306" i="1"/>
  <c r="B306" i="1"/>
  <c r="L306" i="1"/>
  <c r="N306" i="1"/>
  <c r="O306" i="1"/>
  <c r="P306" i="1"/>
  <c r="Q306" i="1"/>
  <c r="P997" i="1"/>
  <c r="O997" i="1"/>
  <c r="J997" i="1"/>
  <c r="M997" i="1"/>
  <c r="N997" i="1"/>
  <c r="A997" i="1"/>
  <c r="B997" i="1"/>
  <c r="Q997" i="1"/>
  <c r="R997" i="1"/>
  <c r="L997" i="1"/>
  <c r="A205" i="1"/>
  <c r="N205" i="1"/>
  <c r="L205" i="1"/>
  <c r="K205" i="1"/>
  <c r="M205" i="1"/>
  <c r="O205" i="1"/>
  <c r="B205" i="1"/>
  <c r="P205" i="1"/>
  <c r="Q205" i="1"/>
  <c r="J205" i="1"/>
  <c r="R1245" i="1"/>
  <c r="Q1245" i="1"/>
  <c r="K1245" i="1"/>
  <c r="B1245" i="1"/>
  <c r="M1245" i="1"/>
  <c r="O1245" i="1"/>
  <c r="N1245" i="1"/>
  <c r="R214" i="1"/>
  <c r="B132" i="1"/>
  <c r="M335" i="1"/>
  <c r="Q1175" i="1"/>
  <c r="K73" i="1"/>
  <c r="M286" i="1"/>
  <c r="A1235" i="1"/>
  <c r="B1255" i="1"/>
  <c r="O65" i="1"/>
  <c r="M1092" i="1"/>
  <c r="B497" i="1"/>
  <c r="O1045" i="1"/>
  <c r="M254" i="1"/>
  <c r="O1175" i="1"/>
  <c r="A73" i="1"/>
  <c r="L1245" i="1"/>
  <c r="J1264" i="1"/>
  <c r="J306" i="1"/>
  <c r="N505" i="1"/>
  <c r="Q119" i="1"/>
  <c r="M461" i="1"/>
  <c r="L65" i="1"/>
  <c r="O214" i="1"/>
  <c r="O1113" i="1"/>
  <c r="J335" i="1"/>
  <c r="K1175" i="1"/>
  <c r="J278" i="1"/>
  <c r="P1245" i="1"/>
  <c r="P1264" i="1"/>
  <c r="M1025" i="1"/>
  <c r="P260" i="1"/>
  <c r="N513" i="1"/>
  <c r="M123" i="1"/>
  <c r="M1137" i="1"/>
  <c r="M1113" i="1"/>
  <c r="P278" i="1"/>
  <c r="J1245" i="1"/>
  <c r="M1264" i="1"/>
  <c r="K1025" i="1"/>
  <c r="R205" i="1"/>
  <c r="P521" i="1"/>
  <c r="A214" i="1"/>
  <c r="A335" i="1"/>
  <c r="J1175" i="1"/>
  <c r="Q170" i="1"/>
  <c r="N1076" i="1"/>
  <c r="B61" i="1"/>
  <c r="P132" i="1"/>
  <c r="K1113" i="1"/>
  <c r="M1175" i="1"/>
  <c r="R73" i="1"/>
  <c r="O278" i="1"/>
  <c r="P1235" i="1"/>
  <c r="A1245" i="1"/>
  <c r="B1264" i="1"/>
  <c r="A170" i="1"/>
  <c r="K197" i="1"/>
  <c r="P473" i="1"/>
  <c r="Q529" i="1"/>
  <c r="A53" i="1"/>
  <c r="J215" i="1"/>
  <c r="K158" i="1"/>
  <c r="B158" i="1"/>
  <c r="J134" i="1"/>
  <c r="Q1111" i="1"/>
  <c r="P336" i="1"/>
  <c r="A336" i="1"/>
  <c r="L1147" i="1"/>
  <c r="M1237" i="1"/>
  <c r="B1237" i="1"/>
  <c r="N1247" i="1"/>
  <c r="P1257" i="1"/>
  <c r="Q1266" i="1"/>
  <c r="J1266" i="1"/>
  <c r="P217" i="1"/>
  <c r="Q160" i="1"/>
  <c r="B160" i="1"/>
  <c r="M131" i="1"/>
  <c r="R1109" i="1"/>
  <c r="K333" i="1"/>
  <c r="B333" i="1"/>
  <c r="N499" i="1"/>
  <c r="P69" i="1"/>
  <c r="L274" i="1"/>
  <c r="N274" i="1"/>
  <c r="M493" i="1"/>
  <c r="L1132" i="1"/>
  <c r="P71" i="1"/>
  <c r="J1190" i="1"/>
  <c r="Q1189" i="1"/>
  <c r="B1116" i="1"/>
  <c r="B292" i="1"/>
  <c r="R276" i="1"/>
  <c r="P268" i="1"/>
  <c r="M163" i="1"/>
  <c r="O140" i="1"/>
  <c r="R1166" i="1"/>
  <c r="L1134" i="1"/>
  <c r="R1123" i="1"/>
  <c r="L156" i="1"/>
  <c r="K1108" i="1"/>
  <c r="J1231" i="1"/>
  <c r="P1251" i="1"/>
  <c r="B1261" i="1"/>
  <c r="P1222" i="1"/>
  <c r="P342" i="1"/>
  <c r="O475" i="1"/>
  <c r="A491" i="1"/>
  <c r="N531" i="1"/>
  <c r="B19" i="1"/>
  <c r="Q300" i="1"/>
  <c r="L282" i="1"/>
  <c r="J142" i="1"/>
  <c r="P469" i="1"/>
  <c r="O1230" i="1"/>
  <c r="O1183" i="1"/>
  <c r="J523" i="1"/>
  <c r="Q215" i="1"/>
  <c r="O158" i="1"/>
  <c r="A158" i="1"/>
  <c r="Q134" i="1"/>
  <c r="P1111" i="1"/>
  <c r="N336" i="1"/>
  <c r="B336" i="1"/>
  <c r="K1147" i="1"/>
  <c r="L1237" i="1"/>
  <c r="A1237" i="1"/>
  <c r="P1247" i="1"/>
  <c r="O1257" i="1"/>
  <c r="P1266" i="1"/>
  <c r="A1266" i="1"/>
  <c r="O217" i="1"/>
  <c r="M160" i="1"/>
  <c r="A160" i="1"/>
  <c r="L131" i="1"/>
  <c r="J1109" i="1"/>
  <c r="R333" i="1"/>
  <c r="A333" i="1"/>
  <c r="M499" i="1"/>
  <c r="O69" i="1"/>
  <c r="K274" i="1"/>
  <c r="B274" i="1"/>
  <c r="L493" i="1"/>
  <c r="K1132" i="1"/>
  <c r="O71" i="1"/>
  <c r="P1190" i="1"/>
  <c r="A1189" i="1"/>
  <c r="A1116" i="1"/>
  <c r="A292" i="1"/>
  <c r="P276" i="1"/>
  <c r="M268" i="1"/>
  <c r="M140" i="1"/>
  <c r="B1222" i="1"/>
  <c r="M342" i="1"/>
  <c r="N475" i="1"/>
  <c r="R515" i="1"/>
  <c r="O126" i="1"/>
  <c r="O35" i="1"/>
  <c r="R499" i="1"/>
  <c r="L499" i="1"/>
  <c r="R1132" i="1"/>
  <c r="N71" i="1"/>
  <c r="B1190" i="1"/>
  <c r="B1189" i="1"/>
  <c r="Q292" i="1"/>
  <c r="J284" i="1"/>
  <c r="M276" i="1"/>
  <c r="O268" i="1"/>
  <c r="K162" i="1"/>
  <c r="R140" i="1"/>
  <c r="L169" i="1"/>
  <c r="L475" i="1"/>
  <c r="O515" i="1"/>
  <c r="N126" i="1"/>
  <c r="L35" i="1"/>
  <c r="O252" i="1"/>
  <c r="Q87" i="1"/>
  <c r="P1098" i="1"/>
  <c r="N332" i="1"/>
  <c r="P332" i="1"/>
  <c r="J332" i="1"/>
  <c r="B332" i="1"/>
  <c r="M332" i="1"/>
  <c r="L332" i="1"/>
  <c r="B1108" i="1"/>
  <c r="M1108" i="1"/>
  <c r="P1108" i="1"/>
  <c r="J1108" i="1"/>
  <c r="O1108" i="1"/>
  <c r="R1108" i="1"/>
  <c r="K79" i="1"/>
  <c r="B79" i="1"/>
  <c r="P79" i="1"/>
  <c r="N79" i="1"/>
  <c r="O79" i="1"/>
  <c r="R79" i="1"/>
  <c r="A79" i="1"/>
  <c r="R156" i="1"/>
  <c r="Q156" i="1"/>
  <c r="B156" i="1"/>
  <c r="M156" i="1"/>
  <c r="N156" i="1"/>
  <c r="P156" i="1"/>
  <c r="J156" i="1"/>
  <c r="A218" i="1"/>
  <c r="O218" i="1"/>
  <c r="Q218" i="1"/>
  <c r="N218" i="1"/>
  <c r="J218" i="1"/>
  <c r="L218" i="1"/>
  <c r="J1036" i="1"/>
  <c r="L1036" i="1"/>
  <c r="M1036" i="1"/>
  <c r="J1040" i="1"/>
  <c r="O1040" i="1"/>
  <c r="K1040" i="1"/>
  <c r="L1135" i="1"/>
  <c r="K1135" i="1"/>
  <c r="O1135" i="1"/>
  <c r="A1144" i="1"/>
  <c r="R1144" i="1"/>
  <c r="M1144" i="1"/>
  <c r="B1144" i="1"/>
  <c r="O1178" i="1"/>
  <c r="B1178" i="1"/>
  <c r="R1178" i="1"/>
  <c r="K1178" i="1"/>
  <c r="N1183" i="1"/>
  <c r="M1183" i="1"/>
  <c r="K1183" i="1"/>
  <c r="J1183" i="1"/>
  <c r="L1195" i="1"/>
  <c r="J1195" i="1"/>
  <c r="O1195" i="1"/>
  <c r="P1195" i="1"/>
  <c r="Q1221" i="1"/>
  <c r="O1221" i="1"/>
  <c r="R1221" i="1"/>
  <c r="K1261" i="1"/>
  <c r="O1261" i="1"/>
  <c r="Q1261" i="1"/>
  <c r="L1261" i="1"/>
  <c r="N1261" i="1"/>
  <c r="J1261" i="1"/>
  <c r="R1251" i="1"/>
  <c r="B1251" i="1"/>
  <c r="O1251" i="1"/>
  <c r="Q1251" i="1"/>
  <c r="N1251" i="1"/>
  <c r="L1251" i="1"/>
  <c r="B1241" i="1"/>
  <c r="J1241" i="1"/>
  <c r="P1241" i="1"/>
  <c r="A1241" i="1"/>
  <c r="R1241" i="1"/>
  <c r="K1241" i="1"/>
  <c r="O1241" i="1"/>
  <c r="Q1231" i="1"/>
  <c r="P1231" i="1"/>
  <c r="R1231" i="1"/>
  <c r="A1231" i="1"/>
  <c r="M1231" i="1"/>
  <c r="K1231" i="1"/>
  <c r="J499" i="1"/>
  <c r="B499" i="1"/>
  <c r="J1132" i="1"/>
  <c r="O1189" i="1"/>
  <c r="M1116" i="1"/>
  <c r="P292" i="1"/>
  <c r="P284" i="1"/>
  <c r="K276" i="1"/>
  <c r="K268" i="1"/>
  <c r="R162" i="1"/>
  <c r="J169" i="1"/>
  <c r="P992" i="1"/>
  <c r="O227" i="1"/>
  <c r="N515" i="1"/>
  <c r="L126" i="1"/>
  <c r="K35" i="1"/>
  <c r="K252" i="1"/>
  <c r="O1035" i="1"/>
  <c r="N1035" i="1"/>
  <c r="Q1035" i="1"/>
  <c r="J1035" i="1"/>
  <c r="K1035" i="1"/>
  <c r="B1035" i="1"/>
  <c r="L1123" i="1"/>
  <c r="B1123" i="1"/>
  <c r="N1123" i="1"/>
  <c r="J1123" i="1"/>
  <c r="K1123" i="1"/>
  <c r="P1123" i="1"/>
  <c r="O1134" i="1"/>
  <c r="Q1134" i="1"/>
  <c r="N1134" i="1"/>
  <c r="J1134" i="1"/>
  <c r="B1134" i="1"/>
  <c r="A1145" i="1"/>
  <c r="P1145" i="1"/>
  <c r="R1145" i="1"/>
  <c r="K1145" i="1"/>
  <c r="M1145" i="1"/>
  <c r="B1145" i="1"/>
  <c r="J1166" i="1"/>
  <c r="A1166" i="1"/>
  <c r="K1166" i="1"/>
  <c r="O1166" i="1"/>
  <c r="Q1166" i="1"/>
  <c r="B1166" i="1"/>
  <c r="N1184" i="1"/>
  <c r="P1184" i="1"/>
  <c r="M1184" i="1"/>
  <c r="Q1184" i="1"/>
  <c r="A1184" i="1"/>
  <c r="L1184" i="1"/>
  <c r="A1196" i="1"/>
  <c r="N1196" i="1"/>
  <c r="Q1196" i="1"/>
  <c r="P1196" i="1"/>
  <c r="J1196" i="1"/>
  <c r="K1196" i="1"/>
  <c r="L142" i="1"/>
  <c r="Q142" i="1"/>
  <c r="N142" i="1"/>
  <c r="O142" i="1"/>
  <c r="B142" i="1"/>
  <c r="R142" i="1"/>
  <c r="M142" i="1"/>
  <c r="P142" i="1"/>
  <c r="B223" i="1"/>
  <c r="A223" i="1"/>
  <c r="Q223" i="1"/>
  <c r="K223" i="1"/>
  <c r="M165" i="1"/>
  <c r="B165" i="1"/>
  <c r="R165" i="1"/>
  <c r="J165" i="1"/>
  <c r="Q165" i="1"/>
  <c r="L165" i="1"/>
  <c r="O165" i="1"/>
  <c r="K266" i="1"/>
  <c r="J266" i="1"/>
  <c r="A266" i="1"/>
  <c r="B266" i="1"/>
  <c r="P266" i="1"/>
  <c r="O266" i="1"/>
  <c r="N282" i="1"/>
  <c r="M282" i="1"/>
  <c r="A282" i="1"/>
  <c r="Q282" i="1"/>
  <c r="J282" i="1"/>
  <c r="N290" i="1"/>
  <c r="R290" i="1"/>
  <c r="M290" i="1"/>
  <c r="J290" i="1"/>
  <c r="A290" i="1"/>
  <c r="O290" i="1"/>
  <c r="Q290" i="1"/>
  <c r="L1041" i="1"/>
  <c r="M1041" i="1"/>
  <c r="N1041" i="1"/>
  <c r="B1041" i="1"/>
  <c r="J1041" i="1"/>
  <c r="R1041" i="1"/>
  <c r="O1041" i="1"/>
  <c r="A1041" i="1"/>
  <c r="O297" i="1"/>
  <c r="Q297" i="1"/>
  <c r="N297" i="1"/>
  <c r="J297" i="1"/>
  <c r="L297" i="1"/>
  <c r="P297" i="1"/>
  <c r="R300" i="1"/>
  <c r="L300" i="1"/>
  <c r="N300" i="1"/>
  <c r="B300" i="1"/>
  <c r="K300" i="1"/>
  <c r="P300" i="1"/>
  <c r="M300" i="1"/>
  <c r="N457" i="1"/>
  <c r="J457" i="1"/>
  <c r="Q457" i="1"/>
  <c r="K457" i="1"/>
  <c r="B457" i="1"/>
  <c r="R457" i="1"/>
  <c r="O457" i="1"/>
  <c r="P457" i="1"/>
  <c r="M250" i="1"/>
  <c r="J250" i="1"/>
  <c r="O250" i="1"/>
  <c r="N250" i="1"/>
  <c r="B258" i="1"/>
  <c r="O258" i="1"/>
  <c r="M258" i="1"/>
  <c r="P258" i="1"/>
  <c r="A258" i="1"/>
  <c r="N25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18" i="1"/>
  <c r="A118" i="1"/>
  <c r="O118" i="1"/>
  <c r="Q118" i="1"/>
  <c r="P118" i="1"/>
  <c r="K118" i="1"/>
  <c r="M118" i="1"/>
  <c r="B1118" i="1"/>
  <c r="Q1118" i="1"/>
  <c r="J1118" i="1"/>
  <c r="L1118" i="1"/>
  <c r="R1118" i="1"/>
  <c r="O1001" i="1"/>
  <c r="Q1001" i="1"/>
  <c r="R1001" i="1"/>
  <c r="L1001" i="1"/>
  <c r="B1001" i="1"/>
  <c r="N1001" i="1"/>
  <c r="P1001" i="1"/>
  <c r="J1001" i="1"/>
  <c r="O525" i="1"/>
  <c r="N525" i="1"/>
  <c r="P525" i="1"/>
  <c r="B525" i="1"/>
  <c r="Q525" i="1"/>
  <c r="A525" i="1"/>
  <c r="J525" i="1"/>
  <c r="A517" i="1"/>
  <c r="K517" i="1"/>
  <c r="L517" i="1"/>
  <c r="N517" i="1"/>
  <c r="O517" i="1"/>
  <c r="P517" i="1"/>
  <c r="J517" i="1"/>
  <c r="R517" i="1"/>
  <c r="L509" i="1"/>
  <c r="Q509" i="1"/>
  <c r="A509" i="1"/>
  <c r="P509" i="1"/>
  <c r="B509" i="1"/>
  <c r="N509" i="1"/>
  <c r="K509" i="1"/>
  <c r="L501" i="1"/>
  <c r="N501" i="1"/>
  <c r="J501" i="1"/>
  <c r="O501" i="1"/>
  <c r="P501" i="1"/>
  <c r="A501" i="1"/>
  <c r="R501" i="1"/>
  <c r="Q501" i="1"/>
  <c r="Q485" i="1"/>
  <c r="O485" i="1"/>
  <c r="J485" i="1"/>
  <c r="L485" i="1"/>
  <c r="K485" i="1"/>
  <c r="Q469" i="1"/>
  <c r="M469" i="1"/>
  <c r="A469" i="1"/>
  <c r="K469" i="1"/>
  <c r="R469" i="1"/>
  <c r="N469" i="1"/>
  <c r="O469" i="1"/>
  <c r="B469" i="1"/>
  <c r="L176" i="1"/>
  <c r="M176" i="1"/>
  <c r="Q176" i="1"/>
  <c r="B176" i="1"/>
  <c r="J176" i="1"/>
  <c r="R176" i="1"/>
  <c r="L302" i="1"/>
  <c r="Q302" i="1"/>
  <c r="M302" i="1"/>
  <c r="O302" i="1"/>
  <c r="P302" i="1"/>
  <c r="R302" i="1"/>
  <c r="A302" i="1"/>
  <c r="K302" i="1"/>
  <c r="N302" i="1"/>
  <c r="Q340" i="1"/>
  <c r="N340" i="1"/>
  <c r="K340" i="1"/>
  <c r="P340" i="1"/>
  <c r="J340" i="1"/>
  <c r="L340" i="1"/>
  <c r="B340" i="1"/>
  <c r="L1104" i="1"/>
  <c r="N1104" i="1"/>
  <c r="Q1104" i="1"/>
  <c r="P1104" i="1"/>
  <c r="K1104" i="1"/>
  <c r="B318" i="1"/>
  <c r="N318" i="1"/>
  <c r="R318" i="1"/>
  <c r="O318" i="1"/>
  <c r="J318" i="1"/>
  <c r="L318" i="1"/>
  <c r="P318" i="1"/>
  <c r="K318" i="1"/>
  <c r="R1260" i="1"/>
  <c r="A1260" i="1"/>
  <c r="L1260" i="1"/>
  <c r="M1260" i="1"/>
  <c r="N1260" i="1"/>
  <c r="B1260" i="1"/>
  <c r="K1260" i="1"/>
  <c r="R1250" i="1"/>
  <c r="A1250" i="1"/>
  <c r="Q1250" i="1"/>
  <c r="M1250" i="1"/>
  <c r="P1250" i="1"/>
  <c r="B1250" i="1"/>
  <c r="L1250" i="1"/>
  <c r="K1250" i="1"/>
  <c r="N1250" i="1"/>
  <c r="N1240" i="1"/>
  <c r="O1240" i="1"/>
  <c r="P1240" i="1"/>
  <c r="R1240" i="1"/>
  <c r="L1240" i="1"/>
  <c r="Q1240" i="1"/>
  <c r="Q1230" i="1"/>
  <c r="A1230" i="1"/>
  <c r="M1230" i="1"/>
  <c r="P1230" i="1"/>
  <c r="N1230" i="1"/>
  <c r="R1230" i="1"/>
  <c r="J1230" i="1"/>
  <c r="L1230" i="1"/>
  <c r="M215" i="1"/>
  <c r="N215" i="1"/>
  <c r="L158" i="1"/>
  <c r="M134" i="1"/>
  <c r="A134" i="1"/>
  <c r="M1111" i="1"/>
  <c r="K336" i="1"/>
  <c r="Q1147" i="1"/>
  <c r="Q1237" i="1"/>
  <c r="R1247" i="1"/>
  <c r="A1247" i="1"/>
  <c r="L1257" i="1"/>
  <c r="M1266" i="1"/>
  <c r="K217" i="1"/>
  <c r="L217" i="1"/>
  <c r="R160" i="1"/>
  <c r="Q131" i="1"/>
  <c r="B131" i="1"/>
  <c r="O1109" i="1"/>
  <c r="P333" i="1"/>
  <c r="K499" i="1"/>
  <c r="A499" i="1"/>
  <c r="R69" i="1"/>
  <c r="O274" i="1"/>
  <c r="P493" i="1"/>
  <c r="J493" i="1"/>
  <c r="O1196" i="1"/>
  <c r="O1184" i="1"/>
  <c r="O1145" i="1"/>
  <c r="M1134" i="1"/>
  <c r="L1035" i="1"/>
  <c r="K218" i="1"/>
  <c r="Q79" i="1"/>
  <c r="R332" i="1"/>
  <c r="Q1241" i="1"/>
  <c r="A1251" i="1"/>
  <c r="P1041" i="1"/>
  <c r="N165" i="1"/>
  <c r="Q318" i="1"/>
  <c r="B501" i="1"/>
  <c r="L118" i="1"/>
  <c r="L258" i="1"/>
  <c r="O1260" i="1"/>
  <c r="B1135" i="1"/>
  <c r="R266" i="1"/>
  <c r="R340" i="1"/>
  <c r="M1118" i="1"/>
  <c r="B1132" i="1"/>
  <c r="M1132" i="1"/>
  <c r="A1132" i="1"/>
  <c r="N1132" i="1"/>
  <c r="Q1168" i="1"/>
  <c r="K1168" i="1"/>
  <c r="M1168" i="1"/>
  <c r="O1168" i="1"/>
  <c r="A1168" i="1"/>
  <c r="L1168" i="1"/>
  <c r="P1168" i="1"/>
  <c r="R1168" i="1"/>
  <c r="P1186" i="1"/>
  <c r="M1186" i="1"/>
  <c r="L140" i="1"/>
  <c r="N140" i="1"/>
  <c r="J140" i="1"/>
  <c r="K140" i="1"/>
  <c r="A140" i="1"/>
  <c r="Q140" i="1"/>
  <c r="L162" i="1"/>
  <c r="O162" i="1"/>
  <c r="P162" i="1"/>
  <c r="B162" i="1"/>
  <c r="Q162" i="1"/>
  <c r="M162" i="1"/>
  <c r="J163" i="1"/>
  <c r="A163" i="1"/>
  <c r="L163" i="1"/>
  <c r="K163" i="1"/>
  <c r="O163" i="1"/>
  <c r="N163" i="1"/>
  <c r="N268" i="1"/>
  <c r="J268" i="1"/>
  <c r="B268" i="1"/>
  <c r="L268" i="1"/>
  <c r="Q268" i="1"/>
  <c r="N276" i="1"/>
  <c r="A276" i="1"/>
  <c r="Q276" i="1"/>
  <c r="L276" i="1"/>
  <c r="A284" i="1"/>
  <c r="R284" i="1"/>
  <c r="Q284" i="1"/>
  <c r="B284" i="1"/>
  <c r="K284" i="1"/>
  <c r="L292" i="1"/>
  <c r="M292" i="1"/>
  <c r="O292" i="1"/>
  <c r="O1116" i="1"/>
  <c r="N1116" i="1"/>
  <c r="Q1116" i="1"/>
  <c r="R1116" i="1"/>
  <c r="L1189" i="1"/>
  <c r="P1189" i="1"/>
  <c r="J1189" i="1"/>
  <c r="Q1190" i="1"/>
  <c r="A1190" i="1"/>
  <c r="M1190" i="1"/>
  <c r="O1190" i="1"/>
  <c r="B71" i="1"/>
  <c r="L71" i="1"/>
  <c r="K71" i="1"/>
  <c r="A71" i="1"/>
  <c r="R71" i="1"/>
  <c r="J87" i="1"/>
  <c r="L87" i="1"/>
  <c r="N87" i="1"/>
  <c r="P87" i="1"/>
  <c r="M87" i="1"/>
  <c r="A87" i="1"/>
  <c r="K87" i="1"/>
  <c r="B459" i="1"/>
  <c r="Q459" i="1"/>
  <c r="A459" i="1"/>
  <c r="L459" i="1"/>
  <c r="P459" i="1"/>
  <c r="B252" i="1"/>
  <c r="L252" i="1"/>
  <c r="R252" i="1"/>
  <c r="M252" i="1"/>
  <c r="J252" i="1"/>
  <c r="N252"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26" i="1"/>
  <c r="M126" i="1"/>
  <c r="P126" i="1"/>
  <c r="J126" i="1"/>
  <c r="B126" i="1"/>
  <c r="R126" i="1"/>
  <c r="A129" i="1"/>
  <c r="K129" i="1"/>
  <c r="N129" i="1"/>
  <c r="R129" i="1"/>
  <c r="L1047" i="1"/>
  <c r="O1047" i="1"/>
  <c r="B1047" i="1"/>
  <c r="M1047" i="1"/>
  <c r="N1047" i="1"/>
  <c r="Q1047" i="1"/>
  <c r="A1047" i="1"/>
  <c r="L1003" i="1"/>
  <c r="J1003" i="1"/>
  <c r="P1003" i="1"/>
  <c r="N1003" i="1"/>
  <c r="O1003" i="1"/>
  <c r="A462" i="1"/>
  <c r="L462" i="1"/>
  <c r="P462" i="1"/>
  <c r="Q462" i="1"/>
  <c r="M462" i="1"/>
  <c r="B531" i="1"/>
  <c r="M531" i="1"/>
  <c r="J531" i="1"/>
  <c r="L531" i="1"/>
  <c r="K531" i="1"/>
  <c r="P531" i="1"/>
  <c r="M523" i="1"/>
  <c r="L523" i="1"/>
  <c r="K523" i="1"/>
  <c r="B523" i="1"/>
  <c r="Q515" i="1"/>
  <c r="K515" i="1"/>
  <c r="A515" i="1"/>
  <c r="M515" i="1"/>
  <c r="J515" i="1"/>
  <c r="B515" i="1"/>
  <c r="P515" i="1"/>
  <c r="M507" i="1"/>
  <c r="Q507" i="1"/>
  <c r="B507" i="1"/>
  <c r="L507" i="1"/>
  <c r="O507" i="1"/>
  <c r="R507" i="1"/>
  <c r="P507" i="1"/>
  <c r="M491" i="1"/>
  <c r="O491" i="1"/>
  <c r="Q491" i="1"/>
  <c r="R491" i="1"/>
  <c r="B491" i="1"/>
  <c r="K491" i="1"/>
  <c r="J483" i="1"/>
  <c r="N483" i="1"/>
  <c r="M483" i="1"/>
  <c r="R483" i="1"/>
  <c r="Q483" i="1"/>
  <c r="A483" i="1"/>
  <c r="A475" i="1"/>
  <c r="Q475" i="1"/>
  <c r="P475" i="1"/>
  <c r="M475" i="1"/>
  <c r="K475" i="1"/>
  <c r="R475" i="1"/>
  <c r="O467" i="1"/>
  <c r="A467" i="1"/>
  <c r="M467" i="1"/>
  <c r="J467" i="1"/>
  <c r="R467" i="1"/>
  <c r="L467" i="1"/>
  <c r="L227" i="1"/>
  <c r="A227" i="1"/>
  <c r="Q227" i="1"/>
  <c r="R227" i="1"/>
  <c r="B227" i="1"/>
  <c r="K227" i="1"/>
  <c r="P227" i="1"/>
  <c r="K304" i="1"/>
  <c r="O304" i="1"/>
  <c r="M304" i="1"/>
  <c r="Q304" i="1"/>
  <c r="L304" i="1"/>
  <c r="P304" i="1"/>
  <c r="K342" i="1"/>
  <c r="J342" i="1"/>
  <c r="B342" i="1"/>
  <c r="L342" i="1"/>
  <c r="N342" i="1"/>
  <c r="M1098" i="1"/>
  <c r="L1098" i="1"/>
  <c r="Q1098" i="1"/>
  <c r="N1098" i="1"/>
  <c r="O1098" i="1"/>
  <c r="A1098" i="1"/>
  <c r="A992" i="1"/>
  <c r="L992" i="1"/>
  <c r="J992" i="1"/>
  <c r="B992" i="1"/>
  <c r="R992" i="1"/>
  <c r="N992" i="1"/>
  <c r="Q992" i="1"/>
  <c r="K992" i="1"/>
  <c r="O320" i="1"/>
  <c r="K320" i="1"/>
  <c r="N320" i="1"/>
  <c r="P320" i="1"/>
  <c r="R320" i="1"/>
  <c r="Q320" i="1"/>
  <c r="J1222" i="1"/>
  <c r="R1222" i="1"/>
  <c r="L1222" i="1"/>
  <c r="Q1222" i="1"/>
  <c r="M1222" i="1"/>
  <c r="O1222" i="1"/>
  <c r="L203" i="1"/>
  <c r="K203" i="1"/>
  <c r="P203" i="1"/>
  <c r="J203" i="1"/>
  <c r="N203" i="1"/>
  <c r="O203" i="1"/>
  <c r="M169" i="1"/>
  <c r="P169" i="1"/>
  <c r="Q169" i="1"/>
  <c r="R169" i="1"/>
  <c r="K169" i="1"/>
  <c r="N169" i="1"/>
  <c r="O169" i="1"/>
  <c r="B415" i="1"/>
  <c r="O415" i="1"/>
  <c r="Q415" i="1"/>
  <c r="R415" i="1"/>
  <c r="P407" i="1"/>
  <c r="A407" i="1"/>
  <c r="O407" i="1"/>
  <c r="L407" i="1"/>
  <c r="A985" i="1"/>
  <c r="R985" i="1"/>
  <c r="N953" i="1"/>
  <c r="M953" i="1"/>
  <c r="K215" i="1"/>
  <c r="R1111" i="1"/>
  <c r="N1147" i="1"/>
  <c r="J1257" i="1"/>
  <c r="J217" i="1"/>
  <c r="L1109" i="1"/>
  <c r="K69" i="1"/>
  <c r="O493" i="1"/>
  <c r="O1132" i="1"/>
  <c r="J71" i="1"/>
  <c r="K1190" i="1"/>
  <c r="K1189" i="1"/>
  <c r="J1116" i="1"/>
  <c r="R292" i="1"/>
  <c r="L284" i="1"/>
  <c r="B276" i="1"/>
  <c r="Q163" i="1"/>
  <c r="A162" i="1"/>
  <c r="L1196" i="1"/>
  <c r="M1166" i="1"/>
  <c r="L1145" i="1"/>
  <c r="O1123" i="1"/>
  <c r="P1035" i="1"/>
  <c r="K156" i="1"/>
  <c r="N1108" i="1"/>
  <c r="A332" i="1"/>
  <c r="L1241" i="1"/>
  <c r="R1261" i="1"/>
  <c r="N1222" i="1"/>
  <c r="R342" i="1"/>
  <c r="J227" i="1"/>
  <c r="N491" i="1"/>
  <c r="Q531" i="1"/>
  <c r="J1047" i="1"/>
  <c r="O51" i="1"/>
  <c r="M19" i="1"/>
  <c r="Q1041" i="1"/>
  <c r="A165" i="1"/>
  <c r="J302" i="1"/>
  <c r="B517" i="1"/>
  <c r="R41" i="1"/>
  <c r="M457" i="1"/>
  <c r="J1168" i="1"/>
  <c r="P1260" i="1"/>
  <c r="K1221" i="1"/>
  <c r="B467" i="1"/>
  <c r="R43" i="1"/>
  <c r="R223" i="1"/>
  <c r="M485" i="1"/>
  <c r="J154" i="1"/>
  <c r="P1115" i="1"/>
  <c r="A1115" i="1"/>
  <c r="O1037" i="1"/>
  <c r="B1037" i="1"/>
  <c r="N1037" i="1"/>
  <c r="M1037" i="1"/>
  <c r="L1136" i="1"/>
  <c r="R1136" i="1"/>
  <c r="O1143" i="1"/>
  <c r="B1143" i="1"/>
  <c r="Q1143" i="1"/>
  <c r="M1143" i="1"/>
  <c r="J1143" i="1"/>
  <c r="A1182" i="1"/>
  <c r="N1182" i="1"/>
  <c r="R1182" i="1"/>
  <c r="Q1182" i="1"/>
  <c r="J144" i="1"/>
  <c r="Q144" i="1"/>
  <c r="A144" i="1"/>
  <c r="N144" i="1"/>
  <c r="J241" i="1"/>
  <c r="B241" i="1"/>
  <c r="Q241" i="1"/>
  <c r="A241" i="1"/>
  <c r="K241" i="1"/>
  <c r="Q233" i="1"/>
  <c r="P233" i="1"/>
  <c r="K233" i="1"/>
  <c r="B233" i="1"/>
  <c r="P240" i="1"/>
  <c r="P1086" i="1"/>
  <c r="O1086" i="1"/>
  <c r="B99" i="1"/>
  <c r="A99" i="1"/>
  <c r="N99" i="1"/>
  <c r="P99" i="1"/>
  <c r="O99" i="1"/>
  <c r="O460" i="1"/>
  <c r="Q460" i="1"/>
  <c r="K36" i="1"/>
  <c r="A36" i="1"/>
  <c r="N60" i="1"/>
  <c r="L60" i="1"/>
  <c r="N124" i="1"/>
  <c r="P124" i="1"/>
  <c r="M125" i="1"/>
  <c r="L460" i="1"/>
  <c r="N418" i="1"/>
  <c r="K418" i="1"/>
  <c r="R418" i="1"/>
  <c r="K982" i="1"/>
  <c r="K870" i="1"/>
  <c r="N968" i="1"/>
  <c r="M968" i="1"/>
  <c r="B912" i="1"/>
  <c r="R912" i="1"/>
  <c r="P872" i="1"/>
  <c r="N872" i="1"/>
  <c r="J280" i="1"/>
  <c r="N1084" i="1"/>
  <c r="P95" i="1"/>
  <c r="N188" i="1"/>
  <c r="K185" i="1"/>
  <c r="L186" i="1"/>
  <c r="N422" i="1"/>
  <c r="P446" i="1"/>
  <c r="L952" i="1"/>
  <c r="M894" i="1"/>
  <c r="N958" i="1"/>
  <c r="R958" i="1"/>
  <c r="N178" i="1"/>
  <c r="L856" i="1"/>
  <c r="B926" i="1"/>
  <c r="K1161" i="1"/>
  <c r="M1161" i="1"/>
  <c r="N1161" i="1"/>
  <c r="B1161" i="1"/>
  <c r="Q1161" i="1"/>
  <c r="R1161" i="1"/>
  <c r="O1161" i="1"/>
  <c r="O1153" i="1"/>
  <c r="N1153" i="1"/>
  <c r="P1153" i="1"/>
  <c r="R1153" i="1"/>
  <c r="B1153" i="1"/>
  <c r="A1153" i="1"/>
  <c r="M1153" i="1"/>
  <c r="K1213" i="1"/>
  <c r="L1213" i="1"/>
  <c r="M1213" i="1"/>
  <c r="P1213" i="1"/>
  <c r="B1213" i="1"/>
  <c r="A1213" i="1"/>
  <c r="Q1213" i="1"/>
  <c r="R1213" i="1"/>
  <c r="N1213" i="1"/>
  <c r="R1205" i="1"/>
  <c r="L1205" i="1"/>
  <c r="M1205" i="1"/>
  <c r="P1205" i="1"/>
  <c r="K1205" i="1"/>
  <c r="N1205" i="1"/>
  <c r="O1205" i="1"/>
  <c r="A1205" i="1"/>
  <c r="A350" i="1"/>
  <c r="K350" i="1"/>
  <c r="B350" i="1"/>
  <c r="R350" i="1"/>
  <c r="Q350" i="1"/>
  <c r="P350" i="1"/>
  <c r="L350" i="1"/>
  <c r="N350" i="1"/>
  <c r="J350" i="1"/>
  <c r="M350" i="1"/>
  <c r="K377" i="1"/>
  <c r="L377" i="1"/>
  <c r="R377" i="1"/>
  <c r="N370" i="1"/>
  <c r="Q370" i="1"/>
  <c r="P370" i="1"/>
  <c r="A745" i="1"/>
  <c r="B745" i="1"/>
  <c r="N717" i="1"/>
  <c r="A717" i="1"/>
  <c r="O280" i="1"/>
  <c r="L466" i="1"/>
  <c r="R514" i="1"/>
  <c r="N1087" i="1"/>
  <c r="O185" i="1"/>
  <c r="M440" i="1"/>
  <c r="P447" i="1"/>
  <c r="R447" i="1"/>
  <c r="Q431" i="1"/>
  <c r="N431" i="1"/>
  <c r="N423" i="1"/>
  <c r="L423" i="1"/>
  <c r="A888" i="1"/>
  <c r="Q1205" i="1"/>
  <c r="M244" i="1"/>
  <c r="L243" i="1"/>
  <c r="B423" i="1"/>
  <c r="N439" i="1"/>
  <c r="L430" i="1"/>
  <c r="O430" i="1"/>
  <c r="Q982" i="1"/>
  <c r="A912" i="1"/>
  <c r="O958" i="1"/>
  <c r="Q966" i="1"/>
  <c r="A698" i="1"/>
  <c r="J698" i="1"/>
  <c r="A690" i="1"/>
  <c r="J690" i="1"/>
  <c r="B690" i="1"/>
  <c r="R690" i="1"/>
  <c r="K690" i="1"/>
  <c r="Q690" i="1"/>
  <c r="L690" i="1"/>
  <c r="N690" i="1"/>
  <c r="K682" i="1"/>
  <c r="P682" i="1"/>
  <c r="J682" i="1"/>
  <c r="R682" i="1"/>
  <c r="M682" i="1"/>
  <c r="M674" i="1"/>
  <c r="B674" i="1"/>
  <c r="P666" i="1"/>
  <c r="N666" i="1"/>
  <c r="B666" i="1"/>
  <c r="O666" i="1"/>
  <c r="R666" i="1"/>
  <c r="N658" i="1"/>
  <c r="O658" i="1"/>
  <c r="P658" i="1"/>
  <c r="A658" i="1"/>
  <c r="J658" i="1"/>
  <c r="K658" i="1"/>
  <c r="Q658" i="1"/>
  <c r="B650" i="1"/>
  <c r="R650" i="1"/>
  <c r="K650" i="1"/>
  <c r="O650" i="1"/>
  <c r="M642" i="1"/>
  <c r="Q642" i="1"/>
  <c r="B642" i="1"/>
  <c r="R642" i="1"/>
  <c r="K642" i="1"/>
  <c r="K626" i="1"/>
  <c r="Q626" i="1"/>
  <c r="L626" i="1"/>
  <c r="M626" i="1"/>
  <c r="N626" i="1"/>
  <c r="P626" i="1"/>
  <c r="B618" i="1"/>
  <c r="O618" i="1"/>
  <c r="A618" i="1"/>
  <c r="L618" i="1"/>
  <c r="N618" i="1"/>
  <c r="J618" i="1"/>
  <c r="A610" i="1"/>
  <c r="O610" i="1"/>
  <c r="P610" i="1"/>
  <c r="K610" i="1"/>
  <c r="B602" i="1"/>
  <c r="A602" i="1"/>
  <c r="K594" i="1"/>
  <c r="Q594" i="1"/>
  <c r="M594" i="1"/>
  <c r="L586" i="1"/>
  <c r="O586" i="1"/>
  <c r="R586" i="1"/>
  <c r="Q586" i="1"/>
  <c r="K586" i="1"/>
  <c r="M586" i="1"/>
  <c r="N578" i="1"/>
  <c r="A578" i="1"/>
  <c r="R578" i="1"/>
  <c r="B578" i="1"/>
  <c r="K578" i="1"/>
  <c r="M578" i="1"/>
  <c r="J578" i="1"/>
  <c r="P578" i="1"/>
  <c r="M570" i="1"/>
  <c r="J570" i="1"/>
  <c r="J562" i="1"/>
  <c r="A562" i="1"/>
  <c r="P562" i="1"/>
  <c r="K562" i="1"/>
  <c r="B554" i="1"/>
  <c r="Q554" i="1"/>
  <c r="N546" i="1"/>
  <c r="M546" i="1"/>
  <c r="J546" i="1"/>
  <c r="O538" i="1"/>
  <c r="J538" i="1"/>
  <c r="B1205" i="1"/>
  <c r="Q979" i="1"/>
  <c r="O877" i="1"/>
  <c r="M901" i="1"/>
  <c r="P917" i="1"/>
  <c r="B917" i="1"/>
  <c r="A933" i="1"/>
  <c r="A941" i="1"/>
  <c r="K957" i="1"/>
  <c r="L965" i="1"/>
  <c r="A973" i="1"/>
  <c r="O947" i="1"/>
  <c r="A853" i="1"/>
  <c r="N869" i="1"/>
  <c r="P885" i="1"/>
  <c r="L893" i="1"/>
  <c r="Q909" i="1"/>
  <c r="Q949" i="1"/>
  <c r="P981" i="1"/>
  <c r="P859" i="1"/>
  <c r="Q859" i="1"/>
  <c r="Q907" i="1"/>
  <c r="R963" i="1"/>
  <c r="A963" i="1"/>
  <c r="P883" i="1"/>
  <c r="A883" i="1"/>
  <c r="K931" i="1"/>
  <c r="L955" i="1"/>
  <c r="P875" i="1"/>
  <c r="M851" i="1"/>
  <c r="M971" i="1"/>
  <c r="R541" i="1"/>
  <c r="N549" i="1"/>
  <c r="O557" i="1"/>
  <c r="B557" i="1"/>
  <c r="L565" i="1"/>
  <c r="Q573" i="1"/>
  <c r="P581" i="1"/>
  <c r="J581" i="1"/>
  <c r="M589" i="1"/>
  <c r="N597" i="1"/>
  <c r="A597" i="1"/>
  <c r="R605" i="1"/>
  <c r="P613" i="1"/>
  <c r="O621" i="1"/>
  <c r="B621" i="1"/>
  <c r="J629" i="1"/>
  <c r="L637" i="1"/>
  <c r="O645" i="1"/>
  <c r="O653" i="1"/>
  <c r="O661" i="1"/>
  <c r="N669" i="1"/>
  <c r="N677" i="1"/>
  <c r="N685" i="1"/>
  <c r="A685" i="1"/>
  <c r="A693" i="1"/>
  <c r="A701" i="1"/>
  <c r="N699" i="1"/>
  <c r="K699" i="1"/>
  <c r="N675" i="1"/>
  <c r="L675" i="1"/>
  <c r="N352" i="1"/>
  <c r="J369" i="1"/>
  <c r="M369" i="1"/>
  <c r="J727" i="1"/>
  <c r="N727" i="1"/>
  <c r="B727" i="1"/>
  <c r="N891" i="1"/>
  <c r="K541" i="1"/>
  <c r="B541" i="1"/>
  <c r="L549" i="1"/>
  <c r="Q557" i="1"/>
  <c r="P565" i="1"/>
  <c r="J565" i="1"/>
  <c r="M573" i="1"/>
  <c r="K581" i="1"/>
  <c r="A581" i="1"/>
  <c r="R589" i="1"/>
  <c r="Q597" i="1"/>
  <c r="P605" i="1"/>
  <c r="B605" i="1"/>
  <c r="N613" i="1"/>
  <c r="L621" i="1"/>
  <c r="N629" i="1"/>
  <c r="P629" i="1"/>
  <c r="R637" i="1"/>
  <c r="K645" i="1"/>
  <c r="K653" i="1"/>
  <c r="L661" i="1"/>
  <c r="L669" i="1"/>
  <c r="L677" i="1"/>
  <c r="M685" i="1"/>
  <c r="M693" i="1"/>
  <c r="M701" i="1"/>
  <c r="L686" i="1"/>
  <c r="M1158" i="1"/>
  <c r="O1158" i="1"/>
  <c r="P1150" i="1"/>
  <c r="M1150" i="1"/>
  <c r="L1210" i="1"/>
  <c r="A1210" i="1"/>
  <c r="K1210" i="1"/>
  <c r="R1210" i="1"/>
  <c r="L1202" i="1"/>
  <c r="K1202" i="1"/>
  <c r="M1202" i="1"/>
  <c r="Q877" i="1"/>
  <c r="J917" i="1"/>
  <c r="P933" i="1"/>
  <c r="Q941" i="1"/>
  <c r="Q957" i="1"/>
  <c r="J965" i="1"/>
  <c r="Q973" i="1"/>
  <c r="K947" i="1"/>
  <c r="R853" i="1"/>
  <c r="R861" i="1"/>
  <c r="K869" i="1"/>
  <c r="Q885" i="1"/>
  <c r="B893" i="1"/>
  <c r="N925" i="1"/>
  <c r="N949" i="1"/>
  <c r="A981" i="1"/>
  <c r="M954" i="1"/>
  <c r="O907" i="1"/>
  <c r="K907" i="1"/>
  <c r="P963" i="1"/>
  <c r="Q883" i="1"/>
  <c r="M931" i="1"/>
  <c r="M923" i="1"/>
  <c r="A851" i="1"/>
  <c r="R939" i="1"/>
  <c r="Q541" i="1"/>
  <c r="A541" i="1"/>
  <c r="R549" i="1"/>
  <c r="N557" i="1"/>
  <c r="O565" i="1"/>
  <c r="B565" i="1"/>
  <c r="L573" i="1"/>
  <c r="Q581" i="1"/>
  <c r="O589" i="1"/>
  <c r="J589" i="1"/>
  <c r="M597" i="1"/>
  <c r="O605" i="1"/>
  <c r="A605" i="1"/>
  <c r="M613" i="1"/>
  <c r="K621" i="1"/>
  <c r="O629" i="1"/>
  <c r="B629" i="1"/>
  <c r="J637" i="1"/>
  <c r="R645" i="1"/>
  <c r="R653" i="1"/>
  <c r="R661" i="1"/>
  <c r="K669" i="1"/>
  <c r="K677" i="1"/>
  <c r="K685" i="1"/>
  <c r="L693" i="1"/>
  <c r="L701" i="1"/>
  <c r="K694" i="1"/>
  <c r="R686" i="1"/>
  <c r="R1065" i="1"/>
  <c r="Q1058" i="1"/>
  <c r="O541" i="1"/>
  <c r="P549" i="1"/>
  <c r="J549" i="1"/>
  <c r="M557" i="1"/>
  <c r="K565" i="1"/>
  <c r="A565" i="1"/>
  <c r="R573" i="1"/>
  <c r="N581" i="1"/>
  <c r="P589" i="1"/>
  <c r="B589" i="1"/>
  <c r="L597" i="1"/>
  <c r="N605" i="1"/>
  <c r="J613" i="1"/>
  <c r="L613" i="1"/>
  <c r="R621" i="1"/>
  <c r="M629" i="1"/>
  <c r="A629" i="1"/>
  <c r="Q637" i="1"/>
  <c r="Q645" i="1"/>
  <c r="J653" i="1"/>
  <c r="J661" i="1"/>
  <c r="J669" i="1"/>
  <c r="R677" i="1"/>
  <c r="R685" i="1"/>
  <c r="R693" i="1"/>
  <c r="K701" i="1"/>
  <c r="B995" i="1"/>
  <c r="L1164" i="1"/>
  <c r="B1164" i="1"/>
  <c r="P1164" i="1"/>
  <c r="M1164" i="1"/>
  <c r="K1156" i="1"/>
  <c r="P1156" i="1"/>
  <c r="Q1156" i="1"/>
  <c r="M1156" i="1"/>
  <c r="R1148" i="1"/>
  <c r="O1148" i="1"/>
  <c r="P1148" i="1"/>
  <c r="M1148" i="1"/>
  <c r="N1208" i="1"/>
  <c r="B1208" i="1"/>
  <c r="M1208" i="1"/>
  <c r="R1208" i="1"/>
  <c r="B1200" i="1"/>
  <c r="A1200" i="1"/>
  <c r="M1200" i="1"/>
  <c r="Q1200" i="1"/>
  <c r="O393" i="1"/>
  <c r="Q1065" i="1"/>
  <c r="J907" i="1"/>
  <c r="J899" i="1"/>
  <c r="K549" i="1"/>
  <c r="K573" i="1"/>
  <c r="K589" i="1"/>
  <c r="K613" i="1"/>
  <c r="N637" i="1"/>
  <c r="P637" i="1"/>
  <c r="P702" i="1"/>
  <c r="L702" i="1"/>
  <c r="J678" i="1"/>
  <c r="O678" i="1"/>
  <c r="R670" i="1"/>
  <c r="P670" i="1"/>
  <c r="P662" i="1"/>
  <c r="L662" i="1"/>
  <c r="J646" i="1"/>
  <c r="O646" i="1"/>
  <c r="O638" i="1"/>
  <c r="K638" i="1"/>
  <c r="Q622" i="1"/>
  <c r="B622" i="1"/>
  <c r="B614" i="1"/>
  <c r="P614" i="1"/>
  <c r="K598" i="1"/>
  <c r="A598" i="1"/>
  <c r="A590" i="1"/>
  <c r="M590" i="1"/>
  <c r="M582" i="1"/>
  <c r="O582" i="1"/>
  <c r="O566" i="1"/>
  <c r="L566" i="1"/>
  <c r="L558" i="1"/>
  <c r="O558" i="1"/>
  <c r="N542" i="1"/>
  <c r="K542" i="1"/>
  <c r="J1050" i="1"/>
  <c r="R1050" i="1"/>
  <c r="A1050" i="1"/>
  <c r="K1050" i="1"/>
  <c r="B1050" i="1"/>
  <c r="L1050" i="1"/>
  <c r="M1050" i="1"/>
  <c r="N1050" i="1"/>
  <c r="O1050" i="1"/>
  <c r="J1066" i="1"/>
  <c r="R1066" i="1"/>
  <c r="A1066" i="1"/>
  <c r="K1066" i="1"/>
  <c r="B1066" i="1"/>
  <c r="L1066" i="1"/>
  <c r="M1066" i="1"/>
  <c r="N1066" i="1"/>
  <c r="O1066" i="1"/>
  <c r="J1058" i="1"/>
  <c r="R1058" i="1"/>
  <c r="A1058" i="1"/>
  <c r="K1058" i="1"/>
  <c r="B1058" i="1"/>
  <c r="L1058" i="1"/>
  <c r="M1058" i="1"/>
  <c r="N1058" i="1"/>
  <c r="O1058" i="1"/>
  <c r="Q1050" i="1"/>
  <c r="B701" i="1"/>
  <c r="O701" i="1"/>
  <c r="R701" i="1"/>
  <c r="K693" i="1"/>
  <c r="P693" i="1"/>
  <c r="N693" i="1"/>
  <c r="Q685" i="1"/>
  <c r="L685" i="1"/>
  <c r="A677" i="1"/>
  <c r="M677" i="1"/>
  <c r="J677" i="1"/>
  <c r="R669" i="1"/>
  <c r="B669" i="1"/>
  <c r="O669" i="1"/>
  <c r="P661" i="1"/>
  <c r="N661" i="1"/>
  <c r="K661" i="1"/>
  <c r="L653" i="1"/>
  <c r="Q653" i="1"/>
  <c r="J645" i="1"/>
  <c r="A645" i="1"/>
  <c r="M645" i="1"/>
  <c r="K371" i="1"/>
  <c r="R371" i="1"/>
  <c r="P371" i="1"/>
  <c r="Q371" i="1"/>
  <c r="P708" i="1"/>
  <c r="A708" i="1"/>
  <c r="B708" i="1"/>
  <c r="K1073" i="1"/>
  <c r="L1073" i="1"/>
  <c r="M1073" i="1"/>
  <c r="N1073" i="1"/>
  <c r="O1073" i="1"/>
  <c r="P1073" i="1"/>
  <c r="K1065" i="1"/>
  <c r="L1065" i="1"/>
  <c r="M1065" i="1"/>
  <c r="N1065" i="1"/>
  <c r="O1065" i="1"/>
  <c r="P1065" i="1"/>
  <c r="K1057" i="1"/>
  <c r="L1057" i="1"/>
  <c r="M1057" i="1"/>
  <c r="N1057" i="1"/>
  <c r="O1057" i="1"/>
  <c r="P1057" i="1"/>
  <c r="A1073" i="1"/>
  <c r="A1057" i="1"/>
  <c r="Q1057" i="1"/>
  <c r="P1050" i="1"/>
  <c r="R381" i="1"/>
  <c r="R389" i="1"/>
  <c r="A397" i="1"/>
  <c r="A840" i="1"/>
  <c r="B813" i="1"/>
  <c r="A779" i="1"/>
  <c r="M725" i="1"/>
  <c r="B1072" i="1"/>
  <c r="B1068" i="1"/>
  <c r="B1064" i="1"/>
  <c r="B1060" i="1"/>
  <c r="B1056" i="1"/>
  <c r="B1052" i="1"/>
  <c r="Q1072" i="1"/>
  <c r="R1071" i="1"/>
  <c r="J1071" i="1"/>
  <c r="K1070" i="1"/>
  <c r="L1069" i="1"/>
  <c r="M1068" i="1"/>
  <c r="N1067" i="1"/>
  <c r="Q1064" i="1"/>
  <c r="R1063" i="1"/>
  <c r="J1063" i="1"/>
  <c r="K1062" i="1"/>
  <c r="L1061" i="1"/>
  <c r="M1060" i="1"/>
  <c r="N1059" i="1"/>
  <c r="Q1056" i="1"/>
  <c r="R1055" i="1"/>
  <c r="J1055" i="1"/>
  <c r="K1054" i="1"/>
  <c r="L1053" i="1"/>
  <c r="M1052" i="1"/>
  <c r="N1051" i="1"/>
  <c r="A1072" i="1"/>
  <c r="A1068" i="1"/>
  <c r="A1064" i="1"/>
  <c r="A1060" i="1"/>
  <c r="A1056" i="1"/>
  <c r="A1052" i="1"/>
  <c r="P1072" i="1"/>
  <c r="Q1071" i="1"/>
  <c r="R1070" i="1"/>
  <c r="J1070" i="1"/>
  <c r="K1069" i="1"/>
  <c r="L1068" i="1"/>
  <c r="M1067" i="1"/>
  <c r="P1064" i="1"/>
  <c r="Q1063" i="1"/>
  <c r="R1062" i="1"/>
  <c r="J1062" i="1"/>
  <c r="K1061" i="1"/>
  <c r="L1060" i="1"/>
  <c r="M1059" i="1"/>
  <c r="P1056" i="1"/>
  <c r="Q1055" i="1"/>
  <c r="R1054" i="1"/>
  <c r="J1054" i="1"/>
  <c r="K1053" i="1"/>
  <c r="L1052" i="1"/>
  <c r="M1051" i="1"/>
  <c r="A755" i="1"/>
  <c r="N728" i="1"/>
  <c r="R724" i="1"/>
  <c r="Q711" i="1"/>
  <c r="B1071" i="1"/>
  <c r="B1067" i="1"/>
  <c r="B1063" i="1"/>
  <c r="B1059" i="1"/>
  <c r="B1055" i="1"/>
  <c r="B1051" i="1"/>
  <c r="O1072" i="1"/>
  <c r="P1071" i="1"/>
  <c r="Q1070" i="1"/>
  <c r="R1069" i="1"/>
  <c r="J1069" i="1"/>
  <c r="K1068" i="1"/>
  <c r="L1067" i="1"/>
  <c r="O1064" i="1"/>
  <c r="P1063" i="1"/>
  <c r="Q1062" i="1"/>
  <c r="R1061" i="1"/>
  <c r="J1061" i="1"/>
  <c r="K1060" i="1"/>
  <c r="L1059" i="1"/>
  <c r="O1056" i="1"/>
  <c r="P1055" i="1"/>
  <c r="Q1054" i="1"/>
  <c r="R1053" i="1"/>
  <c r="J1053" i="1"/>
  <c r="K1052" i="1"/>
  <c r="L1051" i="1"/>
  <c r="A1071" i="1"/>
  <c r="A1067" i="1"/>
  <c r="A1063" i="1"/>
  <c r="A1059" i="1"/>
  <c r="A1055" i="1"/>
  <c r="A1051" i="1"/>
  <c r="N1072" i="1"/>
  <c r="O1071" i="1"/>
  <c r="P1070" i="1"/>
  <c r="Q1069" i="1"/>
  <c r="R1068" i="1"/>
  <c r="J1068" i="1"/>
  <c r="K1067" i="1"/>
  <c r="N1064" i="1"/>
  <c r="O1063" i="1"/>
  <c r="P1062" i="1"/>
  <c r="Q1061" i="1"/>
  <c r="R1060" i="1"/>
  <c r="J1060" i="1"/>
  <c r="K1059" i="1"/>
  <c r="N1056" i="1"/>
  <c r="O1055" i="1"/>
  <c r="P1054" i="1"/>
  <c r="Q1053" i="1"/>
  <c r="R1052" i="1"/>
  <c r="J1052" i="1"/>
  <c r="K1051" i="1"/>
  <c r="B381" i="1"/>
  <c r="M397" i="1"/>
  <c r="J361" i="1"/>
  <c r="B837" i="1"/>
  <c r="B1070" i="1"/>
  <c r="B1062" i="1"/>
  <c r="B1054" i="1"/>
  <c r="M1072" i="1"/>
  <c r="N1071" i="1"/>
  <c r="O1070" i="1"/>
  <c r="P1069" i="1"/>
  <c r="Q1068" i="1"/>
  <c r="R1067" i="1"/>
  <c r="J1067" i="1"/>
  <c r="M1064" i="1"/>
  <c r="N1063" i="1"/>
  <c r="O1062" i="1"/>
  <c r="P1061" i="1"/>
  <c r="Q1060" i="1"/>
  <c r="R1059" i="1"/>
  <c r="J1059" i="1"/>
  <c r="M1056" i="1"/>
  <c r="N1055" i="1"/>
  <c r="O1054" i="1"/>
  <c r="P1053" i="1"/>
  <c r="Q1052" i="1"/>
  <c r="R1051" i="1"/>
  <c r="J1051" i="1"/>
  <c r="M389" i="1"/>
  <c r="L397" i="1"/>
  <c r="A1070" i="1"/>
  <c r="A1062" i="1"/>
  <c r="A1054" i="1"/>
  <c r="N1110" i="1"/>
  <c r="O1110" i="1"/>
  <c r="P1110" i="1"/>
  <c r="Q1110" i="1"/>
  <c r="J1110" i="1"/>
  <c r="A1110" i="1"/>
  <c r="R1110" i="1"/>
  <c r="B1110" i="1"/>
  <c r="K1110" i="1"/>
  <c r="K135" i="1"/>
  <c r="B135" i="1"/>
  <c r="L135" i="1"/>
  <c r="A135" i="1"/>
  <c r="M135" i="1"/>
  <c r="O135" i="1"/>
  <c r="N135" i="1"/>
  <c r="P135" i="1"/>
  <c r="Q135" i="1"/>
  <c r="J135" i="1"/>
  <c r="B216" i="1"/>
  <c r="P216" i="1"/>
  <c r="Q216" i="1"/>
  <c r="B1127" i="1"/>
  <c r="R1127" i="1"/>
  <c r="L1127" i="1"/>
  <c r="K1127" i="1"/>
  <c r="M1127" i="1"/>
  <c r="N1127" i="1"/>
  <c r="O1127" i="1"/>
  <c r="P1127" i="1"/>
  <c r="Q1127" i="1"/>
  <c r="J1146" i="1"/>
  <c r="R1146" i="1"/>
  <c r="K1146" i="1"/>
  <c r="L1146" i="1"/>
  <c r="M1146" i="1"/>
  <c r="A1146" i="1"/>
  <c r="N1146" i="1"/>
  <c r="B1146" i="1"/>
  <c r="O1146" i="1"/>
  <c r="A1167" i="1"/>
  <c r="R1167" i="1"/>
  <c r="B1167" i="1"/>
  <c r="L1167" i="1"/>
  <c r="M1167" i="1"/>
  <c r="K1167" i="1"/>
  <c r="N1167" i="1"/>
  <c r="O1167" i="1"/>
  <c r="P1167" i="1"/>
  <c r="Q1167" i="1"/>
  <c r="P1197" i="1"/>
  <c r="O1197" i="1"/>
  <c r="Q1197" i="1"/>
  <c r="J1197" i="1"/>
  <c r="R1197" i="1"/>
  <c r="K1197" i="1"/>
  <c r="L1197" i="1"/>
  <c r="B1197" i="1"/>
  <c r="M1197" i="1"/>
  <c r="L141" i="1"/>
  <c r="M141" i="1"/>
  <c r="N141" i="1"/>
  <c r="A141" i="1"/>
  <c r="O141" i="1"/>
  <c r="B141" i="1"/>
  <c r="P141" i="1"/>
  <c r="Q141" i="1"/>
  <c r="J141" i="1"/>
  <c r="R141" i="1"/>
  <c r="R164" i="1"/>
  <c r="L164" i="1"/>
  <c r="N164" i="1"/>
  <c r="O164" i="1"/>
  <c r="P164" i="1"/>
  <c r="K164" i="1"/>
  <c r="B164" i="1"/>
  <c r="M164" i="1"/>
  <c r="L275" i="1"/>
  <c r="B275" i="1"/>
  <c r="N275" i="1"/>
  <c r="A275" i="1"/>
  <c r="O275" i="1"/>
  <c r="P275" i="1"/>
  <c r="R275" i="1"/>
  <c r="J275" i="1"/>
  <c r="M291" i="1"/>
  <c r="N291" i="1"/>
  <c r="O291" i="1"/>
  <c r="P291" i="1"/>
  <c r="Q291" i="1"/>
  <c r="B291" i="1"/>
  <c r="J291" i="1"/>
  <c r="A291" i="1"/>
  <c r="R291" i="1"/>
  <c r="K291" i="1"/>
  <c r="K91" i="1"/>
  <c r="Q91" i="1"/>
  <c r="R91" i="1"/>
  <c r="J91" i="1"/>
  <c r="L91" i="1"/>
  <c r="M91" i="1"/>
  <c r="A91" i="1"/>
  <c r="P91" i="1"/>
  <c r="L1138" i="1"/>
  <c r="B1138" i="1"/>
  <c r="P1138" i="1"/>
  <c r="Q1138" i="1"/>
  <c r="J1138" i="1"/>
  <c r="R1138" i="1"/>
  <c r="K1138" i="1"/>
  <c r="M1138" i="1"/>
  <c r="N1138" i="1"/>
  <c r="P70" i="1"/>
  <c r="R70" i="1"/>
  <c r="J70" i="1"/>
  <c r="A70" i="1"/>
  <c r="L70" i="1"/>
  <c r="Q70" i="1"/>
  <c r="M70" i="1"/>
  <c r="N70" i="1"/>
  <c r="O88" i="1"/>
  <c r="A88" i="1"/>
  <c r="Q88" i="1"/>
  <c r="B88" i="1"/>
  <c r="L88" i="1"/>
  <c r="N88" i="1"/>
  <c r="J88" i="1"/>
  <c r="R88" i="1"/>
  <c r="P80" i="1"/>
  <c r="M80" i="1"/>
  <c r="N80" i="1"/>
  <c r="J80" i="1"/>
  <c r="R80" i="1"/>
  <c r="K80" i="1"/>
  <c r="A80" i="1"/>
  <c r="O80" i="1"/>
  <c r="B80" i="1"/>
  <c r="Q80" i="1"/>
  <c r="A458" i="1"/>
  <c r="K458" i="1"/>
  <c r="P26" i="1"/>
  <c r="Q26" i="1"/>
  <c r="B50" i="1"/>
  <c r="O50" i="1"/>
  <c r="M1267" i="1"/>
  <c r="A1267" i="1"/>
  <c r="N1267" i="1"/>
  <c r="B1267" i="1"/>
  <c r="O1267" i="1"/>
  <c r="Q1267" i="1"/>
  <c r="P1267" i="1"/>
  <c r="J1267" i="1"/>
  <c r="R1267" i="1"/>
  <c r="K1267" i="1"/>
  <c r="P1254" i="1"/>
  <c r="Q1254" i="1"/>
  <c r="J1254" i="1"/>
  <c r="R1254" i="1"/>
  <c r="A1254" i="1"/>
  <c r="K1254" i="1"/>
  <c r="B1254" i="1"/>
  <c r="L1254" i="1"/>
  <c r="N1254" i="1"/>
  <c r="M1254" i="1"/>
  <c r="L1234" i="1"/>
  <c r="N1234" i="1"/>
  <c r="A1234" i="1"/>
  <c r="O1234" i="1"/>
  <c r="B1234" i="1"/>
  <c r="P1234" i="1"/>
  <c r="J1234" i="1"/>
  <c r="Q1234" i="1"/>
  <c r="R1234" i="1"/>
  <c r="K1234" i="1"/>
  <c r="K429" i="1"/>
  <c r="P429" i="1"/>
  <c r="Q429" i="1"/>
  <c r="J429" i="1"/>
  <c r="R429" i="1"/>
  <c r="L429" i="1"/>
  <c r="L210" i="1"/>
  <c r="O202" i="1"/>
  <c r="O1171" i="1"/>
  <c r="B1171" i="1"/>
  <c r="Q319" i="1"/>
  <c r="P993" i="1"/>
  <c r="Q1097" i="1"/>
  <c r="J1097" i="1"/>
  <c r="N341" i="1"/>
  <c r="K303" i="1"/>
  <c r="R226" i="1"/>
  <c r="K226" i="1"/>
  <c r="K468" i="1"/>
  <c r="Q476" i="1"/>
  <c r="A476" i="1"/>
  <c r="R484" i="1"/>
  <c r="O492" i="1"/>
  <c r="R500" i="1"/>
  <c r="B500" i="1"/>
  <c r="N508" i="1"/>
  <c r="J516" i="1"/>
  <c r="Q524" i="1"/>
  <c r="K524" i="1"/>
  <c r="O532" i="1"/>
  <c r="Q1002" i="1"/>
  <c r="L1117" i="1"/>
  <c r="A1117" i="1"/>
  <c r="Q117" i="1"/>
  <c r="Q127" i="1"/>
  <c r="Q58" i="1"/>
  <c r="M50" i="1"/>
  <c r="M42" i="1"/>
  <c r="A42" i="1"/>
  <c r="J34" i="1"/>
  <c r="L26" i="1"/>
  <c r="R18" i="1"/>
  <c r="P259" i="1"/>
  <c r="B259" i="1"/>
  <c r="J251" i="1"/>
  <c r="O458" i="1"/>
  <c r="J334" i="1"/>
  <c r="O1138" i="1"/>
  <c r="J164" i="1"/>
  <c r="J1167" i="1"/>
  <c r="O1254" i="1"/>
  <c r="A1138" i="1"/>
  <c r="O245" i="1"/>
  <c r="J245" i="1"/>
  <c r="N245" i="1"/>
  <c r="B429" i="1"/>
  <c r="R210" i="1"/>
  <c r="B210" i="1"/>
  <c r="M202" i="1"/>
  <c r="M1171" i="1"/>
  <c r="N319" i="1"/>
  <c r="O319" i="1"/>
  <c r="M993" i="1"/>
  <c r="O1097" i="1"/>
  <c r="A1097" i="1"/>
  <c r="L341" i="1"/>
  <c r="J303" i="1"/>
  <c r="Q226" i="1"/>
  <c r="A226" i="1"/>
  <c r="R468" i="1"/>
  <c r="N476" i="1"/>
  <c r="N484" i="1"/>
  <c r="B484" i="1"/>
  <c r="M492" i="1"/>
  <c r="P500" i="1"/>
  <c r="L508" i="1"/>
  <c r="K508" i="1"/>
  <c r="O516" i="1"/>
  <c r="R524" i="1"/>
  <c r="A524" i="1"/>
  <c r="M532" i="1"/>
  <c r="N1002" i="1"/>
  <c r="R1117" i="1"/>
  <c r="O117" i="1"/>
  <c r="N127" i="1"/>
  <c r="A127" i="1"/>
  <c r="R58" i="1"/>
  <c r="L50" i="1"/>
  <c r="P42" i="1"/>
  <c r="M34" i="1"/>
  <c r="A34" i="1"/>
  <c r="B26" i="1"/>
  <c r="Q18" i="1"/>
  <c r="N259" i="1"/>
  <c r="P251" i="1"/>
  <c r="B251" i="1"/>
  <c r="L458" i="1"/>
  <c r="P1146" i="1"/>
  <c r="L1267" i="1"/>
  <c r="N91" i="1"/>
  <c r="K141" i="1"/>
  <c r="Q210" i="1"/>
  <c r="A210" i="1"/>
  <c r="L202" i="1"/>
  <c r="L1171" i="1"/>
  <c r="M319" i="1"/>
  <c r="A319" i="1"/>
  <c r="L993" i="1"/>
  <c r="N1097" i="1"/>
  <c r="K341" i="1"/>
  <c r="B341" i="1"/>
  <c r="Q303" i="1"/>
  <c r="P226" i="1"/>
  <c r="Q468" i="1"/>
  <c r="J468" i="1"/>
  <c r="M476" i="1"/>
  <c r="L484" i="1"/>
  <c r="A484" i="1"/>
  <c r="L492" i="1"/>
  <c r="O500" i="1"/>
  <c r="Q508" i="1"/>
  <c r="B508" i="1"/>
  <c r="N516" i="1"/>
  <c r="J524" i="1"/>
  <c r="Q532" i="1"/>
  <c r="K532" i="1"/>
  <c r="P1002" i="1"/>
  <c r="J1117" i="1"/>
  <c r="M117" i="1"/>
  <c r="M127" i="1"/>
  <c r="B127" i="1"/>
  <c r="J58" i="1"/>
  <c r="K50" i="1"/>
  <c r="Q42" i="1"/>
  <c r="P34" i="1"/>
  <c r="N26" i="1"/>
  <c r="A26" i="1"/>
  <c r="P18" i="1"/>
  <c r="M259" i="1"/>
  <c r="O251" i="1"/>
  <c r="M458" i="1"/>
  <c r="B458" i="1"/>
  <c r="Q1146" i="1"/>
  <c r="L291" i="1"/>
  <c r="J202" i="1"/>
  <c r="Q993" i="1"/>
  <c r="N303" i="1"/>
  <c r="N468" i="1"/>
  <c r="R492" i="1"/>
  <c r="Q516" i="1"/>
  <c r="R532" i="1"/>
  <c r="K1002" i="1"/>
  <c r="O1117" i="1"/>
  <c r="K127" i="1"/>
  <c r="P58" i="1"/>
  <c r="A58" i="1"/>
  <c r="J50" i="1"/>
  <c r="R42" i="1"/>
  <c r="L34" i="1"/>
  <c r="J26" i="1"/>
  <c r="M18" i="1"/>
  <c r="A18" i="1"/>
  <c r="K259" i="1"/>
  <c r="M251" i="1"/>
  <c r="J458" i="1"/>
  <c r="R135" i="1"/>
  <c r="J1127" i="1"/>
  <c r="M1110" i="1"/>
  <c r="L80" i="1"/>
  <c r="K275" i="1"/>
  <c r="K88" i="1"/>
  <c r="O413" i="1"/>
  <c r="J413" i="1"/>
  <c r="R413" i="1"/>
  <c r="L413" i="1"/>
  <c r="N413" i="1"/>
  <c r="O405" i="1"/>
  <c r="A405" i="1"/>
  <c r="K251" i="1"/>
  <c r="R458" i="1"/>
  <c r="N1197" i="1"/>
  <c r="A1127" i="1"/>
  <c r="M1234" i="1"/>
  <c r="O70" i="1"/>
  <c r="M190" i="1"/>
  <c r="L190" i="1"/>
  <c r="B405" i="1"/>
  <c r="A334" i="1"/>
  <c r="R334" i="1"/>
  <c r="K334" i="1"/>
  <c r="L334" i="1"/>
  <c r="M334" i="1"/>
  <c r="N334" i="1"/>
  <c r="P334" i="1"/>
  <c r="Q334" i="1"/>
  <c r="Q159" i="1"/>
  <c r="K159" i="1"/>
  <c r="L159" i="1"/>
  <c r="M159" i="1"/>
  <c r="N159" i="1"/>
  <c r="J159" i="1"/>
  <c r="B159" i="1"/>
  <c r="P159" i="1"/>
  <c r="J1034" i="1"/>
  <c r="R1034" i="1"/>
  <c r="K1034" i="1"/>
  <c r="L1034" i="1"/>
  <c r="A1034" i="1"/>
  <c r="M1034" i="1"/>
  <c r="B1034" i="1"/>
  <c r="N1034" i="1"/>
  <c r="P1034" i="1"/>
  <c r="O1034" i="1"/>
  <c r="J1133" i="1"/>
  <c r="R1133" i="1"/>
  <c r="B1133" i="1"/>
  <c r="K1133" i="1"/>
  <c r="A1133" i="1"/>
  <c r="L1133" i="1"/>
  <c r="N1133" i="1"/>
  <c r="M1133" i="1"/>
  <c r="O1133" i="1"/>
  <c r="P1133" i="1"/>
  <c r="O1185" i="1"/>
  <c r="P1185" i="1"/>
  <c r="Q1185" i="1"/>
  <c r="B1185" i="1"/>
  <c r="J1185" i="1"/>
  <c r="A1185" i="1"/>
  <c r="R1185" i="1"/>
  <c r="L1185" i="1"/>
  <c r="K1185" i="1"/>
  <c r="M1185" i="1"/>
  <c r="P222" i="1"/>
  <c r="J222" i="1"/>
  <c r="R222" i="1"/>
  <c r="K222" i="1"/>
  <c r="L222" i="1"/>
  <c r="A222" i="1"/>
  <c r="M222" i="1"/>
  <c r="B222" i="1"/>
  <c r="N222" i="1"/>
  <c r="O222" i="1"/>
  <c r="P267" i="1"/>
  <c r="A267" i="1"/>
  <c r="K267" i="1"/>
  <c r="L267" i="1"/>
  <c r="M267" i="1"/>
  <c r="O267" i="1"/>
  <c r="N267" i="1"/>
  <c r="Q267" i="1"/>
  <c r="R267" i="1"/>
  <c r="N283" i="1"/>
  <c r="M283" i="1"/>
  <c r="Q283" i="1"/>
  <c r="B283" i="1"/>
  <c r="R283" i="1"/>
  <c r="A283" i="1"/>
  <c r="J283" i="1"/>
  <c r="O283" i="1"/>
  <c r="P283" i="1"/>
  <c r="K283" i="1"/>
  <c r="Q1139" i="1"/>
  <c r="M1139" i="1"/>
  <c r="A1139" i="1"/>
  <c r="N1139" i="1"/>
  <c r="B1139" i="1"/>
  <c r="O1139" i="1"/>
  <c r="P1139" i="1"/>
  <c r="J1139" i="1"/>
  <c r="R1139" i="1"/>
  <c r="K1139" i="1"/>
  <c r="J259" i="1"/>
  <c r="Q259" i="1"/>
  <c r="A117" i="1"/>
  <c r="N117" i="1"/>
  <c r="A1244" i="1"/>
  <c r="N1244" i="1"/>
  <c r="P1244" i="1"/>
  <c r="O1244" i="1"/>
  <c r="K1244" i="1"/>
  <c r="Q1244" i="1"/>
  <c r="J1244" i="1"/>
  <c r="R1244" i="1"/>
  <c r="L1244" i="1"/>
  <c r="N445" i="1"/>
  <c r="B445" i="1"/>
  <c r="O445" i="1"/>
  <c r="Q445" i="1"/>
  <c r="R445" i="1"/>
  <c r="K445" i="1"/>
  <c r="L445" i="1"/>
  <c r="P445" i="1"/>
  <c r="L437" i="1"/>
  <c r="B437" i="1"/>
  <c r="P437" i="1"/>
  <c r="Q437" i="1"/>
  <c r="R437" i="1"/>
  <c r="K437" i="1"/>
  <c r="M437" i="1"/>
  <c r="N437" i="1"/>
  <c r="R421" i="1"/>
  <c r="P421" i="1"/>
  <c r="Q421" i="1"/>
  <c r="J421" i="1"/>
  <c r="M421" i="1"/>
  <c r="N421" i="1"/>
  <c r="A421" i="1"/>
  <c r="B421" i="1"/>
  <c r="B704" i="1"/>
  <c r="N704" i="1"/>
  <c r="O696" i="1"/>
  <c r="J696" i="1"/>
  <c r="R696" i="1"/>
  <c r="L696" i="1"/>
  <c r="K696" i="1"/>
  <c r="A696" i="1"/>
  <c r="M696" i="1"/>
  <c r="B688" i="1"/>
  <c r="J688" i="1"/>
  <c r="R688" i="1"/>
  <c r="A688" i="1"/>
  <c r="P688" i="1"/>
  <c r="J680" i="1"/>
  <c r="B680" i="1"/>
  <c r="L680" i="1"/>
  <c r="K680" i="1"/>
  <c r="Q672" i="1"/>
  <c r="K672" i="1"/>
  <c r="B672" i="1"/>
  <c r="M672" i="1"/>
  <c r="N672" i="1"/>
  <c r="P672" i="1"/>
  <c r="O664" i="1"/>
  <c r="J664" i="1"/>
  <c r="R664" i="1"/>
  <c r="N656" i="1"/>
  <c r="L656" i="1"/>
  <c r="B656" i="1"/>
  <c r="K656" i="1"/>
  <c r="A656" i="1"/>
  <c r="M656" i="1"/>
  <c r="O656" i="1"/>
  <c r="J656" i="1"/>
  <c r="P648" i="1"/>
  <c r="Q648" i="1"/>
  <c r="Q640" i="1"/>
  <c r="O640" i="1"/>
  <c r="M632" i="1"/>
  <c r="J632" i="1"/>
  <c r="R632" i="1"/>
  <c r="B632" i="1"/>
  <c r="L632" i="1"/>
  <c r="A632" i="1"/>
  <c r="N632" i="1"/>
  <c r="P632" i="1"/>
  <c r="N624" i="1"/>
  <c r="A624" i="1"/>
  <c r="M624" i="1"/>
  <c r="K624" i="1"/>
  <c r="A616" i="1"/>
  <c r="L616" i="1"/>
  <c r="K616" i="1"/>
  <c r="R608" i="1"/>
  <c r="M608" i="1"/>
  <c r="R600" i="1"/>
  <c r="P600" i="1"/>
  <c r="L592" i="1"/>
  <c r="R592" i="1"/>
  <c r="K592" i="1"/>
  <c r="M592" i="1"/>
  <c r="B592" i="1"/>
  <c r="N592" i="1"/>
  <c r="A592" i="1"/>
  <c r="P592" i="1"/>
  <c r="Q592" i="1"/>
  <c r="R584" i="1"/>
  <c r="Q584" i="1"/>
  <c r="J584" i="1"/>
  <c r="O576" i="1"/>
  <c r="M576" i="1"/>
  <c r="A576" i="1"/>
  <c r="B576" i="1"/>
  <c r="N568" i="1"/>
  <c r="R568" i="1"/>
  <c r="K568" i="1"/>
  <c r="J560" i="1"/>
  <c r="O560" i="1"/>
  <c r="Q560" i="1"/>
  <c r="P560" i="1"/>
  <c r="B552" i="1"/>
  <c r="N552" i="1"/>
  <c r="A552" i="1"/>
  <c r="K544" i="1"/>
  <c r="J544" i="1"/>
  <c r="R544" i="1"/>
  <c r="Q536" i="1"/>
  <c r="B536" i="1"/>
  <c r="O536" i="1"/>
  <c r="P536" i="1"/>
  <c r="M536" i="1"/>
  <c r="O1107" i="1"/>
  <c r="O1136" i="1"/>
  <c r="M1086" i="1"/>
  <c r="O233" i="1"/>
  <c r="P241" i="1"/>
  <c r="R188" i="1"/>
  <c r="N180" i="1"/>
  <c r="A179" i="1"/>
  <c r="A178" i="1"/>
  <c r="N415" i="1"/>
  <c r="B416" i="1"/>
  <c r="R407" i="1"/>
  <c r="O408" i="1"/>
  <c r="J423" i="1"/>
  <c r="K431" i="1"/>
  <c r="A431" i="1"/>
  <c r="M439" i="1"/>
  <c r="O447" i="1"/>
  <c r="R432" i="1"/>
  <c r="N962" i="1"/>
  <c r="K864" i="1"/>
  <c r="Q632" i="1"/>
  <c r="N696" i="1"/>
  <c r="J1107" i="1"/>
  <c r="R1085" i="1"/>
  <c r="B1086" i="1"/>
  <c r="N93" i="1"/>
  <c r="P239" i="1"/>
  <c r="N233" i="1"/>
  <c r="O241" i="1"/>
  <c r="J188" i="1"/>
  <c r="B180" i="1"/>
  <c r="Q186" i="1"/>
  <c r="A415" i="1"/>
  <c r="R417" i="1"/>
  <c r="J407" i="1"/>
  <c r="N408" i="1"/>
  <c r="Q423" i="1"/>
  <c r="R431" i="1"/>
  <c r="L439" i="1"/>
  <c r="A439" i="1"/>
  <c r="M447" i="1"/>
  <c r="O906" i="1"/>
  <c r="Q954" i="1"/>
  <c r="O632" i="1"/>
  <c r="B696" i="1"/>
  <c r="K219" i="1"/>
  <c r="N331" i="1"/>
  <c r="J223" i="1"/>
  <c r="K1114" i="1"/>
  <c r="J1186" i="1"/>
  <c r="J1085" i="1"/>
  <c r="A1086" i="1"/>
  <c r="R99" i="1"/>
  <c r="J232" i="1"/>
  <c r="M233" i="1"/>
  <c r="L241" i="1"/>
  <c r="M236" i="1"/>
  <c r="B188" i="1"/>
  <c r="O187" i="1"/>
  <c r="N186" i="1"/>
  <c r="O406" i="1"/>
  <c r="R416" i="1"/>
  <c r="Q407" i="1"/>
  <c r="M408" i="1"/>
  <c r="L446" i="1"/>
  <c r="P423" i="1"/>
  <c r="J431" i="1"/>
  <c r="R439" i="1"/>
  <c r="L447" i="1"/>
  <c r="B447" i="1"/>
  <c r="O440" i="1"/>
  <c r="B850" i="1"/>
  <c r="L906" i="1"/>
  <c r="P954" i="1"/>
  <c r="R656" i="1"/>
  <c r="L552" i="1"/>
  <c r="B1157" i="1"/>
  <c r="L1157" i="1"/>
  <c r="M1157" i="1"/>
  <c r="P1149" i="1"/>
  <c r="K1149" i="1"/>
  <c r="M1149" i="1"/>
  <c r="N1149" i="1"/>
  <c r="P1209" i="1"/>
  <c r="Q1209" i="1"/>
  <c r="K1209" i="1"/>
  <c r="B1201" i="1"/>
  <c r="M1201" i="1"/>
  <c r="M363" i="1"/>
  <c r="B363" i="1"/>
  <c r="M355" i="1"/>
  <c r="K355" i="1"/>
  <c r="P355" i="1"/>
  <c r="B355" i="1"/>
  <c r="Q355" i="1"/>
  <c r="R355" i="1"/>
  <c r="L355" i="1"/>
  <c r="N355" i="1"/>
  <c r="Q1085" i="1"/>
  <c r="N187" i="1"/>
  <c r="Q416" i="1"/>
  <c r="L408" i="1"/>
  <c r="N440" i="1"/>
  <c r="R986" i="1"/>
  <c r="A986" i="1"/>
  <c r="A890" i="1"/>
  <c r="M890" i="1"/>
  <c r="O874" i="1"/>
  <c r="L874" i="1"/>
  <c r="Q656" i="1"/>
  <c r="L576" i="1"/>
  <c r="P368" i="1"/>
  <c r="J368" i="1"/>
  <c r="K368" i="1"/>
  <c r="M368" i="1"/>
  <c r="L672" i="1"/>
  <c r="L608" i="1"/>
  <c r="A355" i="1"/>
  <c r="M154" i="1"/>
  <c r="L1220" i="1"/>
  <c r="J1229" i="1"/>
  <c r="J47" i="1"/>
  <c r="R1086" i="1"/>
  <c r="J96" i="1"/>
  <c r="J233" i="1"/>
  <c r="R241" i="1"/>
  <c r="A187" i="1"/>
  <c r="N416" i="1"/>
  <c r="O448" i="1"/>
  <c r="O672" i="1"/>
  <c r="N640" i="1"/>
  <c r="B345" i="1"/>
  <c r="J345" i="1"/>
  <c r="Q345" i="1"/>
  <c r="B1115" i="1"/>
  <c r="B1177" i="1"/>
  <c r="J121" i="1"/>
  <c r="L84" i="1"/>
  <c r="P96" i="1"/>
  <c r="J179" i="1"/>
  <c r="P415" i="1"/>
  <c r="M416" i="1"/>
  <c r="J408" i="1"/>
  <c r="K423" i="1"/>
  <c r="A423" i="1"/>
  <c r="M431" i="1"/>
  <c r="O439" i="1"/>
  <c r="J447" i="1"/>
  <c r="R424" i="1"/>
  <c r="J866" i="1"/>
  <c r="N922" i="1"/>
  <c r="O986" i="1"/>
  <c r="N874" i="1"/>
  <c r="A898" i="1"/>
  <c r="J592" i="1"/>
  <c r="Q688" i="1"/>
  <c r="A680" i="1"/>
  <c r="P1201" i="1"/>
  <c r="B841" i="1"/>
  <c r="B723" i="1"/>
  <c r="R729" i="1"/>
  <c r="Q721" i="1"/>
  <c r="O712" i="1"/>
  <c r="P709" i="1"/>
  <c r="P707" i="1"/>
  <c r="P678" i="1"/>
  <c r="R694" i="1"/>
  <c r="N702" i="1"/>
  <c r="B702" i="1"/>
  <c r="L542" i="1"/>
  <c r="P550" i="1"/>
  <c r="R558" i="1"/>
  <c r="Q558" i="1"/>
  <c r="M566" i="1"/>
  <c r="N574" i="1"/>
  <c r="A574" i="1"/>
  <c r="K582" i="1"/>
  <c r="J590" i="1"/>
  <c r="P598" i="1"/>
  <c r="B598" i="1"/>
  <c r="L606" i="1"/>
  <c r="Q614" i="1"/>
  <c r="M622" i="1"/>
  <c r="O622" i="1"/>
  <c r="J630" i="1"/>
  <c r="L638" i="1"/>
  <c r="A638" i="1"/>
  <c r="P646" i="1"/>
  <c r="R654" i="1"/>
  <c r="N662" i="1"/>
  <c r="B662" i="1"/>
  <c r="Q670" i="1"/>
  <c r="K686" i="1"/>
  <c r="K675" i="1"/>
  <c r="L699" i="1"/>
  <c r="P995" i="1"/>
  <c r="B397" i="1"/>
  <c r="J1205" i="1"/>
  <c r="K352" i="1"/>
  <c r="L376" i="1"/>
  <c r="R361" i="1"/>
  <c r="A846" i="1"/>
  <c r="A824" i="1"/>
  <c r="A763" i="1"/>
  <c r="A723" i="1"/>
  <c r="Q729" i="1"/>
  <c r="Q723" i="1"/>
  <c r="P721" i="1"/>
  <c r="N719" i="1"/>
  <c r="Q715" i="1"/>
  <c r="O709" i="1"/>
  <c r="O707" i="1"/>
  <c r="P955" i="1"/>
  <c r="A875" i="1"/>
  <c r="L851" i="1"/>
  <c r="L971" i="1"/>
  <c r="N678" i="1"/>
  <c r="B678" i="1"/>
  <c r="Q694" i="1"/>
  <c r="K702" i="1"/>
  <c r="R542" i="1"/>
  <c r="Q542" i="1"/>
  <c r="M550" i="1"/>
  <c r="N558" i="1"/>
  <c r="A558" i="1"/>
  <c r="K566" i="1"/>
  <c r="P574" i="1"/>
  <c r="R582" i="1"/>
  <c r="B582" i="1"/>
  <c r="L590" i="1"/>
  <c r="N598" i="1"/>
  <c r="J606" i="1"/>
  <c r="Q606" i="1"/>
  <c r="O614" i="1"/>
  <c r="L622" i="1"/>
  <c r="A622" i="1"/>
  <c r="P630" i="1"/>
  <c r="R638" i="1"/>
  <c r="N646" i="1"/>
  <c r="B646" i="1"/>
  <c r="Q654" i="1"/>
  <c r="K662" i="1"/>
  <c r="M670" i="1"/>
  <c r="O670" i="1"/>
  <c r="J686" i="1"/>
  <c r="P618" i="1"/>
  <c r="O642" i="1"/>
  <c r="M666" i="1"/>
  <c r="B682" i="1"/>
  <c r="J675" i="1"/>
  <c r="J699" i="1"/>
  <c r="P634" i="1"/>
  <c r="P698" i="1"/>
  <c r="A995" i="1"/>
  <c r="L1150" i="1"/>
  <c r="R1202" i="1"/>
  <c r="R1158" i="1"/>
  <c r="R401" i="1"/>
  <c r="N380" i="1"/>
  <c r="A352" i="1"/>
  <c r="Q366" i="1"/>
  <c r="A361" i="1"/>
  <c r="B845" i="1"/>
  <c r="B829" i="1"/>
  <c r="B809" i="1"/>
  <c r="A747" i="1"/>
  <c r="B729" i="1"/>
  <c r="A707" i="1"/>
  <c r="O729" i="1"/>
  <c r="O723" i="1"/>
  <c r="M721" i="1"/>
  <c r="P711" i="1"/>
  <c r="R708" i="1"/>
  <c r="M955" i="1"/>
  <c r="L923" i="1"/>
  <c r="R851" i="1"/>
  <c r="N971" i="1"/>
  <c r="K939" i="1"/>
  <c r="L678" i="1"/>
  <c r="A678" i="1"/>
  <c r="P694" i="1"/>
  <c r="R702" i="1"/>
  <c r="O542" i="1"/>
  <c r="B542" i="1"/>
  <c r="L550" i="1"/>
  <c r="J558" i="1"/>
  <c r="J566" i="1"/>
  <c r="Q566" i="1"/>
  <c r="M574" i="1"/>
  <c r="N582" i="1"/>
  <c r="A582" i="1"/>
  <c r="K590" i="1"/>
  <c r="M598" i="1"/>
  <c r="M606" i="1"/>
  <c r="B606" i="1"/>
  <c r="N614" i="1"/>
  <c r="K622" i="1"/>
  <c r="M630" i="1"/>
  <c r="O630" i="1"/>
  <c r="J638" i="1"/>
  <c r="L646" i="1"/>
  <c r="A646" i="1"/>
  <c r="P654" i="1"/>
  <c r="R662" i="1"/>
  <c r="N670" i="1"/>
  <c r="A670" i="1"/>
  <c r="Q686" i="1"/>
  <c r="L642" i="1"/>
  <c r="L666" i="1"/>
  <c r="A682" i="1"/>
  <c r="B675" i="1"/>
  <c r="B699" i="1"/>
  <c r="Q650" i="1"/>
  <c r="M698" i="1"/>
  <c r="L1155" i="1"/>
  <c r="K1150" i="1"/>
  <c r="Q1158" i="1"/>
  <c r="N397" i="1"/>
  <c r="L390" i="1"/>
  <c r="A372" i="1"/>
  <c r="K376" i="1"/>
  <c r="Q352" i="1"/>
  <c r="L361" i="1"/>
  <c r="N357" i="1"/>
  <c r="J376" i="1"/>
  <c r="J352" i="1"/>
  <c r="A839" i="1"/>
  <c r="B833" i="1"/>
  <c r="A729" i="1"/>
  <c r="B719" i="1"/>
  <c r="M729" i="1"/>
  <c r="N723" i="1"/>
  <c r="M717" i="1"/>
  <c r="O711" i="1"/>
  <c r="K678" i="1"/>
  <c r="M694" i="1"/>
  <c r="O694" i="1"/>
  <c r="J702" i="1"/>
  <c r="J542" i="1"/>
  <c r="A542" i="1"/>
  <c r="K550" i="1"/>
  <c r="P558" i="1"/>
  <c r="N566" i="1"/>
  <c r="B566" i="1"/>
  <c r="L574" i="1"/>
  <c r="J582" i="1"/>
  <c r="R590" i="1"/>
  <c r="Q590" i="1"/>
  <c r="J598" i="1"/>
  <c r="R606" i="1"/>
  <c r="A606" i="1"/>
  <c r="M614" i="1"/>
  <c r="R622" i="1"/>
  <c r="N630" i="1"/>
  <c r="B630" i="1"/>
  <c r="Q638" i="1"/>
  <c r="K646" i="1"/>
  <c r="M654" i="1"/>
  <c r="O654" i="1"/>
  <c r="J662" i="1"/>
  <c r="L670" i="1"/>
  <c r="B670" i="1"/>
  <c r="P686" i="1"/>
  <c r="B361" i="1"/>
  <c r="P361" i="1"/>
  <c r="N361" i="1"/>
  <c r="O708" i="1"/>
  <c r="R899" i="1"/>
  <c r="J939" i="1"/>
  <c r="R678" i="1"/>
  <c r="N694" i="1"/>
  <c r="B694" i="1"/>
  <c r="Q702" i="1"/>
  <c r="P542" i="1"/>
  <c r="O550" i="1"/>
  <c r="Q550" i="1"/>
  <c r="M558" i="1"/>
  <c r="R566" i="1"/>
  <c r="A566" i="1"/>
  <c r="K574" i="1"/>
  <c r="P582" i="1"/>
  <c r="P590" i="1"/>
  <c r="B590" i="1"/>
  <c r="L598" i="1"/>
  <c r="P606" i="1"/>
  <c r="J614" i="1"/>
  <c r="K614" i="1"/>
  <c r="J622" i="1"/>
  <c r="L630" i="1"/>
  <c r="A630" i="1"/>
  <c r="P638" i="1"/>
  <c r="R646" i="1"/>
  <c r="N654" i="1"/>
  <c r="B654" i="1"/>
  <c r="Q662" i="1"/>
  <c r="K670" i="1"/>
  <c r="M686" i="1"/>
  <c r="O686" i="1"/>
  <c r="Q675" i="1"/>
  <c r="Q699" i="1"/>
  <c r="M1199" i="1"/>
  <c r="P1210" i="1"/>
  <c r="Q1150" i="1"/>
  <c r="N1202" i="1"/>
  <c r="N1158" i="1"/>
  <c r="Q361" i="1"/>
  <c r="B709" i="1"/>
  <c r="L694" i="1"/>
  <c r="R550" i="1"/>
  <c r="R574" i="1"/>
  <c r="O590" i="1"/>
  <c r="L614" i="1"/>
  <c r="M638" i="1"/>
  <c r="L654" i="1"/>
  <c r="N686" i="1"/>
  <c r="L1199" i="1"/>
  <c r="B352" i="1"/>
  <c r="L352" i="1"/>
  <c r="M376" i="1"/>
  <c r="N324" i="1"/>
  <c r="A709" i="1"/>
  <c r="R721" i="1"/>
  <c r="R709" i="1"/>
  <c r="Q707" i="1"/>
  <c r="Q84" i="1"/>
  <c r="B1036" i="1"/>
  <c r="N1036" i="1"/>
  <c r="P1036" i="1"/>
  <c r="B1040" i="1"/>
  <c r="L1040" i="1"/>
  <c r="N1040" i="1"/>
  <c r="R1135" i="1"/>
  <c r="P1135" i="1"/>
  <c r="Q1135" i="1"/>
  <c r="N1144" i="1"/>
  <c r="Q1144" i="1"/>
  <c r="J1144" i="1"/>
  <c r="M1178" i="1"/>
  <c r="N1178" i="1"/>
  <c r="P1183" i="1"/>
  <c r="L1183" i="1"/>
  <c r="A1183" i="1"/>
  <c r="K1195" i="1"/>
  <c r="A1195" i="1"/>
  <c r="M1221" i="1"/>
  <c r="B1221" i="1"/>
  <c r="P1221" i="1"/>
  <c r="A82" i="1"/>
  <c r="P82" i="1"/>
  <c r="M1182" i="1"/>
  <c r="N1143" i="1"/>
  <c r="Q1037" i="1"/>
  <c r="K153" i="1"/>
  <c r="A153" i="1"/>
  <c r="Q1106" i="1"/>
  <c r="M75" i="1"/>
  <c r="L295" i="1"/>
  <c r="N280" i="1"/>
  <c r="M144" i="1"/>
  <c r="B511" i="1"/>
  <c r="A989" i="1"/>
  <c r="A248" i="1"/>
  <c r="L1221" i="1"/>
  <c r="R1195" i="1"/>
  <c r="L1178" i="1"/>
  <c r="L1144" i="1"/>
  <c r="P1040" i="1"/>
  <c r="A1036" i="1"/>
  <c r="P154" i="1"/>
  <c r="N1220" i="1"/>
  <c r="R1229" i="1"/>
  <c r="K82" i="1"/>
  <c r="K121" i="1"/>
  <c r="N1083" i="1"/>
  <c r="L1083" i="1"/>
  <c r="M1083" i="1"/>
  <c r="B1083" i="1"/>
  <c r="K1083" i="1"/>
  <c r="Q246" i="1"/>
  <c r="B246" i="1"/>
  <c r="P246" i="1"/>
  <c r="O246" i="1"/>
  <c r="N246" i="1"/>
  <c r="A238" i="1"/>
  <c r="B238" i="1"/>
  <c r="R238" i="1"/>
  <c r="K238" i="1"/>
  <c r="M238" i="1"/>
  <c r="J1182" i="1"/>
  <c r="L1143" i="1"/>
  <c r="L1239" i="1"/>
  <c r="R144" i="1"/>
  <c r="K248" i="1"/>
  <c r="Q219" i="1"/>
  <c r="A154" i="1"/>
  <c r="K331" i="1"/>
  <c r="R1220" i="1"/>
  <c r="P1114" i="1"/>
  <c r="O1229" i="1"/>
  <c r="O191" i="1"/>
  <c r="P191" i="1"/>
  <c r="Q191" i="1"/>
  <c r="P412" i="1"/>
  <c r="J412" i="1"/>
  <c r="O219" i="1"/>
  <c r="O1115" i="1"/>
  <c r="J331" i="1"/>
  <c r="Q1220" i="1"/>
  <c r="M1114" i="1"/>
  <c r="L167" i="1"/>
  <c r="M15" i="1"/>
  <c r="R133" i="1"/>
  <c r="B133" i="1"/>
  <c r="L133" i="1"/>
  <c r="R20" i="1"/>
  <c r="B20" i="1"/>
  <c r="L20" i="1"/>
  <c r="A52" i="1"/>
  <c r="R52" i="1"/>
  <c r="N52" i="1"/>
  <c r="B1004" i="1"/>
  <c r="K1004" i="1"/>
  <c r="M522" i="1"/>
  <c r="R522" i="1"/>
  <c r="O482" i="1"/>
  <c r="A482" i="1"/>
  <c r="Q482" i="1"/>
  <c r="K228" i="1"/>
  <c r="P228" i="1"/>
  <c r="P331" i="1"/>
  <c r="P450" i="1"/>
  <c r="A450" i="1"/>
  <c r="P434" i="1"/>
  <c r="J434" i="1"/>
  <c r="R434" i="1"/>
  <c r="K434" i="1"/>
  <c r="B1106" i="1"/>
  <c r="O1106" i="1"/>
  <c r="Q1114" i="1"/>
  <c r="J1114" i="1"/>
  <c r="N1114" i="1"/>
  <c r="N84" i="1"/>
  <c r="K84" i="1"/>
  <c r="M84" i="1"/>
  <c r="J84" i="1"/>
  <c r="P1229" i="1"/>
  <c r="K1229" i="1"/>
  <c r="K1107" i="1"/>
  <c r="B1107" i="1"/>
  <c r="N1115" i="1"/>
  <c r="L1115" i="1"/>
  <c r="M1115" i="1"/>
  <c r="A219" i="1"/>
  <c r="R219" i="1"/>
  <c r="B1136" i="1"/>
  <c r="K1136" i="1"/>
  <c r="M1177" i="1"/>
  <c r="O1177" i="1"/>
  <c r="Q1177" i="1"/>
  <c r="A1177" i="1"/>
  <c r="L1023" i="1"/>
  <c r="K1023" i="1"/>
  <c r="Q1023" i="1"/>
  <c r="Q280" i="1"/>
  <c r="K280" i="1"/>
  <c r="N288" i="1"/>
  <c r="P288" i="1"/>
  <c r="M288" i="1"/>
  <c r="P295" i="1"/>
  <c r="O295" i="1"/>
  <c r="B298" i="1"/>
  <c r="P298" i="1"/>
  <c r="B75" i="1"/>
  <c r="P75" i="1"/>
  <c r="R311" i="1"/>
  <c r="P311" i="1"/>
  <c r="Q248" i="1"/>
  <c r="P248" i="1"/>
  <c r="J248" i="1"/>
  <c r="L15" i="1"/>
  <c r="J15" i="1"/>
  <c r="N989" i="1"/>
  <c r="O989" i="1"/>
  <c r="P989" i="1"/>
  <c r="A121" i="1"/>
  <c r="B121" i="1"/>
  <c r="K527" i="1"/>
  <c r="M527" i="1"/>
  <c r="M519" i="1"/>
  <c r="N519" i="1"/>
  <c r="A519" i="1"/>
  <c r="P511" i="1"/>
  <c r="J511" i="1"/>
  <c r="M1085" i="1"/>
  <c r="B1084" i="1"/>
  <c r="P1084" i="1"/>
  <c r="P93" i="1"/>
  <c r="Q240" i="1"/>
  <c r="Q182" i="1"/>
  <c r="J182" i="1"/>
  <c r="B414" i="1"/>
  <c r="Q413" i="1"/>
  <c r="M413" i="1"/>
  <c r="A413" i="1"/>
  <c r="K405" i="1"/>
  <c r="J405" i="1"/>
  <c r="L405" i="1"/>
  <c r="M405" i="1"/>
  <c r="O433" i="1"/>
  <c r="L896" i="1"/>
  <c r="L984" i="1"/>
  <c r="B96" i="1"/>
  <c r="R96" i="1"/>
  <c r="P245" i="1"/>
  <c r="Q245" i="1"/>
  <c r="B237" i="1"/>
  <c r="M237" i="1"/>
  <c r="B441" i="1"/>
  <c r="O441" i="1"/>
  <c r="J441" i="1"/>
  <c r="O984" i="1"/>
  <c r="A984" i="1"/>
  <c r="B984" i="1"/>
  <c r="Q984" i="1"/>
  <c r="N976" i="1"/>
  <c r="A976" i="1"/>
  <c r="Q976" i="1"/>
  <c r="K976" i="1"/>
  <c r="L976" i="1"/>
  <c r="R968" i="1"/>
  <c r="K968" i="1"/>
  <c r="L968" i="1"/>
  <c r="A968" i="1"/>
  <c r="K960" i="1"/>
  <c r="L960" i="1"/>
  <c r="P960" i="1"/>
  <c r="P952" i="1"/>
  <c r="O952" i="1"/>
  <c r="Q952" i="1"/>
  <c r="J952" i="1"/>
  <c r="B944" i="1"/>
  <c r="A944" i="1"/>
  <c r="R944" i="1"/>
  <c r="L944" i="1"/>
  <c r="N944" i="1"/>
  <c r="P936" i="1"/>
  <c r="A936" i="1"/>
  <c r="N936" i="1"/>
  <c r="R936" i="1"/>
  <c r="R928" i="1"/>
  <c r="A928" i="1"/>
  <c r="J928" i="1"/>
  <c r="B928" i="1"/>
  <c r="K928" i="1"/>
  <c r="M920" i="1"/>
  <c r="B920" i="1"/>
  <c r="N920" i="1"/>
  <c r="Q920" i="1"/>
  <c r="R920" i="1"/>
  <c r="Q912" i="1"/>
  <c r="L912" i="1"/>
  <c r="J912" i="1"/>
  <c r="L904" i="1"/>
  <c r="K904" i="1"/>
  <c r="O904" i="1"/>
  <c r="R904" i="1"/>
  <c r="R896" i="1"/>
  <c r="K896" i="1"/>
  <c r="O896" i="1"/>
  <c r="B896" i="1"/>
  <c r="B888" i="1"/>
  <c r="R888" i="1"/>
  <c r="N888" i="1"/>
  <c r="J888" i="1"/>
  <c r="P888" i="1"/>
  <c r="A880" i="1"/>
  <c r="P880" i="1"/>
  <c r="K880" i="1"/>
  <c r="K872" i="1"/>
  <c r="J872" i="1"/>
  <c r="A872" i="1"/>
  <c r="M872" i="1"/>
  <c r="P864" i="1"/>
  <c r="B864" i="1"/>
  <c r="J864" i="1"/>
  <c r="N856" i="1"/>
  <c r="P856" i="1"/>
  <c r="R856" i="1"/>
  <c r="N96" i="1"/>
  <c r="P97" i="1"/>
  <c r="O97" i="1"/>
  <c r="B244" i="1"/>
  <c r="A244" i="1"/>
  <c r="P244" i="1"/>
  <c r="A236" i="1"/>
  <c r="L236" i="1"/>
  <c r="O236" i="1"/>
  <c r="B410" i="1"/>
  <c r="O410" i="1"/>
  <c r="P410" i="1"/>
  <c r="N448" i="1"/>
  <c r="B448" i="1"/>
  <c r="K448" i="1"/>
  <c r="A448" i="1"/>
  <c r="M448" i="1"/>
  <c r="L448" i="1"/>
  <c r="B440" i="1"/>
  <c r="Q440" i="1"/>
  <c r="R440" i="1"/>
  <c r="A440" i="1"/>
  <c r="K440" i="1"/>
  <c r="O432" i="1"/>
  <c r="P432" i="1"/>
  <c r="Q432" i="1"/>
  <c r="J432" i="1"/>
  <c r="L424" i="1"/>
  <c r="N424" i="1"/>
  <c r="O424" i="1"/>
  <c r="P424" i="1"/>
  <c r="B856" i="1"/>
  <c r="B872" i="1"/>
  <c r="O912" i="1"/>
  <c r="P928" i="1"/>
  <c r="K952" i="1"/>
  <c r="Q968" i="1"/>
  <c r="A920" i="1"/>
  <c r="N864" i="1"/>
  <c r="O1082" i="1"/>
  <c r="M1084" i="1"/>
  <c r="N1085" i="1"/>
  <c r="O1081" i="1"/>
  <c r="N97" i="1"/>
  <c r="Q96" i="1"/>
  <c r="B98" i="1"/>
  <c r="M98" i="1"/>
  <c r="K244" i="1"/>
  <c r="J236" i="1"/>
  <c r="K235" i="1"/>
  <c r="L235" i="1"/>
  <c r="Q178" i="1"/>
  <c r="R178" i="1"/>
  <c r="L178" i="1"/>
  <c r="O186" i="1"/>
  <c r="P186" i="1"/>
  <c r="J186" i="1"/>
  <c r="B413" i="1"/>
  <c r="J418" i="1"/>
  <c r="J424" i="1"/>
  <c r="M432" i="1"/>
  <c r="L440" i="1"/>
  <c r="A856" i="1"/>
  <c r="O888" i="1"/>
  <c r="M912" i="1"/>
  <c r="O928" i="1"/>
  <c r="R952" i="1"/>
  <c r="P968" i="1"/>
  <c r="M936" i="1"/>
  <c r="P904" i="1"/>
  <c r="B982" i="1"/>
  <c r="J982" i="1"/>
  <c r="A974" i="1"/>
  <c r="L974" i="1"/>
  <c r="O974" i="1"/>
  <c r="N966" i="1"/>
  <c r="B966" i="1"/>
  <c r="R950" i="1"/>
  <c r="L950" i="1"/>
  <c r="M950" i="1"/>
  <c r="Q950" i="1"/>
  <c r="B942" i="1"/>
  <c r="R942" i="1"/>
  <c r="P942" i="1"/>
  <c r="K934" i="1"/>
  <c r="A934" i="1"/>
  <c r="N934" i="1"/>
  <c r="R934" i="1"/>
  <c r="J934" i="1"/>
  <c r="K926" i="1"/>
  <c r="L926" i="1"/>
  <c r="Q926" i="1"/>
  <c r="N918" i="1"/>
  <c r="A918" i="1"/>
  <c r="K918" i="1"/>
  <c r="Q918" i="1"/>
  <c r="L910" i="1"/>
  <c r="M910" i="1"/>
  <c r="R902" i="1"/>
  <c r="B902" i="1"/>
  <c r="K902" i="1"/>
  <c r="N902" i="1"/>
  <c r="B894" i="1"/>
  <c r="J894" i="1"/>
  <c r="R886" i="1"/>
  <c r="A886" i="1"/>
  <c r="B886" i="1"/>
  <c r="K886" i="1"/>
  <c r="O886" i="1"/>
  <c r="R878" i="1"/>
  <c r="J878" i="1"/>
  <c r="L878" i="1"/>
  <c r="B870" i="1"/>
  <c r="R870" i="1"/>
  <c r="N870" i="1"/>
  <c r="L862" i="1"/>
  <c r="N862" i="1"/>
  <c r="P862" i="1"/>
  <c r="J862" i="1"/>
  <c r="P854" i="1"/>
  <c r="K854" i="1"/>
  <c r="A854" i="1"/>
  <c r="N321" i="1"/>
  <c r="M297" i="1"/>
  <c r="L290" i="1"/>
  <c r="N266" i="1"/>
  <c r="P223" i="1"/>
  <c r="R1104" i="1"/>
  <c r="B1104" i="1"/>
  <c r="M340" i="1"/>
  <c r="P176" i="1"/>
  <c r="R485" i="1"/>
  <c r="M509" i="1"/>
  <c r="L525" i="1"/>
  <c r="O1118" i="1"/>
  <c r="J57" i="1"/>
  <c r="K33" i="1"/>
  <c r="L250" i="1"/>
  <c r="P1141" i="1"/>
  <c r="P49" i="1"/>
  <c r="M224" i="1"/>
  <c r="L1084" i="1"/>
  <c r="P1087" i="1"/>
  <c r="K1087" i="1"/>
  <c r="K101" i="1"/>
  <c r="M97" i="1"/>
  <c r="R98" i="1"/>
  <c r="A96" i="1"/>
  <c r="R244" i="1"/>
  <c r="O243" i="1"/>
  <c r="Q236" i="1"/>
  <c r="O178" i="1"/>
  <c r="R414" i="1"/>
  <c r="Q424" i="1"/>
  <c r="L432" i="1"/>
  <c r="R448" i="1"/>
  <c r="J856" i="1"/>
  <c r="R872" i="1"/>
  <c r="M888" i="1"/>
  <c r="K912" i="1"/>
  <c r="M928" i="1"/>
  <c r="B952" i="1"/>
  <c r="B968" i="1"/>
  <c r="O880" i="1"/>
  <c r="Q936" i="1"/>
  <c r="A904" i="1"/>
  <c r="B321" i="1"/>
  <c r="B297" i="1"/>
  <c r="B290" i="1"/>
  <c r="M266" i="1"/>
  <c r="O223" i="1"/>
  <c r="J1104" i="1"/>
  <c r="A1104" i="1"/>
  <c r="A340" i="1"/>
  <c r="N176" i="1"/>
  <c r="N485" i="1"/>
  <c r="J509" i="1"/>
  <c r="R525" i="1"/>
  <c r="N1118" i="1"/>
  <c r="L57" i="1"/>
  <c r="A33" i="1"/>
  <c r="K250" i="1"/>
  <c r="P270" i="1"/>
  <c r="N49" i="1"/>
  <c r="A224" i="1"/>
  <c r="R1079" i="1"/>
  <c r="K1084" i="1"/>
  <c r="O1087" i="1"/>
  <c r="Q1086" i="1"/>
  <c r="K1086" i="1"/>
  <c r="Q101" i="1"/>
  <c r="O98" i="1"/>
  <c r="J244" i="1"/>
  <c r="L242" i="1"/>
  <c r="M243" i="1"/>
  <c r="B236" i="1"/>
  <c r="K178" i="1"/>
  <c r="A180" i="1"/>
  <c r="L180" i="1"/>
  <c r="P180" i="1"/>
  <c r="K188" i="1"/>
  <c r="A188" i="1"/>
  <c r="O188" i="1"/>
  <c r="Q188" i="1"/>
  <c r="O414" i="1"/>
  <c r="N405" i="1"/>
  <c r="Q435" i="1"/>
  <c r="Q425" i="1"/>
  <c r="M424" i="1"/>
  <c r="A432" i="1"/>
  <c r="J448" i="1"/>
  <c r="Q856" i="1"/>
  <c r="O872" i="1"/>
  <c r="K888" i="1"/>
  <c r="P912" i="1"/>
  <c r="Q928" i="1"/>
  <c r="A952" i="1"/>
  <c r="Q862" i="1"/>
  <c r="J910" i="1"/>
  <c r="M880" i="1"/>
  <c r="R960" i="1"/>
  <c r="M944" i="1"/>
  <c r="M96" i="1"/>
  <c r="K237" i="1"/>
  <c r="K406" i="1"/>
  <c r="N406" i="1"/>
  <c r="R406" i="1"/>
  <c r="A424" i="1"/>
  <c r="B432" i="1"/>
  <c r="Q448" i="1"/>
  <c r="N452" i="1"/>
  <c r="A452" i="1"/>
  <c r="R428" i="1"/>
  <c r="B428" i="1"/>
  <c r="O856" i="1"/>
  <c r="Q872" i="1"/>
  <c r="L888" i="1"/>
  <c r="N912" i="1"/>
  <c r="N928" i="1"/>
  <c r="O968" i="1"/>
  <c r="J880" i="1"/>
  <c r="J960" i="1"/>
  <c r="N984" i="1"/>
  <c r="Q379" i="1"/>
  <c r="P379" i="1"/>
  <c r="J379" i="1"/>
  <c r="R379" i="1"/>
  <c r="K379" i="1"/>
  <c r="M379" i="1"/>
  <c r="B379" i="1"/>
  <c r="N379" i="1"/>
  <c r="A379" i="1"/>
  <c r="L379" i="1"/>
  <c r="O379" i="1"/>
  <c r="M395" i="1"/>
  <c r="B395" i="1"/>
  <c r="N395" i="1"/>
  <c r="A395" i="1"/>
  <c r="O395" i="1"/>
  <c r="Q395" i="1"/>
  <c r="P395" i="1"/>
  <c r="R395" i="1"/>
  <c r="K395" i="1"/>
  <c r="L395" i="1"/>
  <c r="R387" i="1"/>
  <c r="K387" i="1"/>
  <c r="L387" i="1"/>
  <c r="M387" i="1"/>
  <c r="A387" i="1"/>
  <c r="O387" i="1"/>
  <c r="Q387" i="1"/>
  <c r="P387" i="1"/>
  <c r="B387" i="1"/>
  <c r="J387" i="1"/>
  <c r="N387" i="1"/>
  <c r="J857" i="1"/>
  <c r="B983" i="1"/>
  <c r="A983" i="1"/>
  <c r="P983" i="1"/>
  <c r="L975" i="1"/>
  <c r="N975" i="1"/>
  <c r="J967" i="1"/>
  <c r="L967" i="1"/>
  <c r="A959" i="1"/>
  <c r="R959" i="1"/>
  <c r="K951" i="1"/>
  <c r="Q951" i="1"/>
  <c r="Q943" i="1"/>
  <c r="A943" i="1"/>
  <c r="O943" i="1"/>
  <c r="Q935" i="1"/>
  <c r="K935" i="1"/>
  <c r="R927" i="1"/>
  <c r="M927" i="1"/>
  <c r="B919" i="1"/>
  <c r="J919" i="1"/>
  <c r="M911" i="1"/>
  <c r="O911" i="1"/>
  <c r="Q903" i="1"/>
  <c r="A903" i="1"/>
  <c r="N903" i="1"/>
  <c r="A895" i="1"/>
  <c r="L895" i="1"/>
  <c r="R887" i="1"/>
  <c r="M887" i="1"/>
  <c r="O879" i="1"/>
  <c r="J879" i="1"/>
  <c r="J871" i="1"/>
  <c r="M871" i="1"/>
  <c r="Q863" i="1"/>
  <c r="A863" i="1"/>
  <c r="R863" i="1"/>
  <c r="B855" i="1"/>
  <c r="K855" i="1"/>
  <c r="Q232" i="1"/>
  <c r="N179" i="1"/>
  <c r="K415" i="1"/>
  <c r="J416" i="1"/>
  <c r="K408" i="1"/>
  <c r="B408" i="1"/>
  <c r="A422" i="1"/>
  <c r="N438" i="1"/>
  <c r="M933" i="1"/>
  <c r="J957" i="1"/>
  <c r="A957" i="1"/>
  <c r="M973" i="1"/>
  <c r="L853" i="1"/>
  <c r="B853" i="1"/>
  <c r="O861" i="1"/>
  <c r="M869" i="1"/>
  <c r="O885" i="1"/>
  <c r="P893" i="1"/>
  <c r="J909" i="1"/>
  <c r="B909" i="1"/>
  <c r="Q925" i="1"/>
  <c r="M949" i="1"/>
  <c r="N981" i="1"/>
  <c r="N855" i="1"/>
  <c r="J863" i="1"/>
  <c r="Q871" i="1"/>
  <c r="M879" i="1"/>
  <c r="K887" i="1"/>
  <c r="M895" i="1"/>
  <c r="K903" i="1"/>
  <c r="N911" i="1"/>
  <c r="L919" i="1"/>
  <c r="Q927" i="1"/>
  <c r="M935" i="1"/>
  <c r="A935" i="1"/>
  <c r="P951" i="1"/>
  <c r="A951" i="1"/>
  <c r="B959" i="1"/>
  <c r="B967" i="1"/>
  <c r="Q975" i="1"/>
  <c r="J983" i="1"/>
  <c r="J905" i="1"/>
  <c r="J395" i="1"/>
  <c r="L885" i="1"/>
  <c r="N893" i="1"/>
  <c r="R909" i="1"/>
  <c r="M925" i="1"/>
  <c r="A925" i="1"/>
  <c r="K949" i="1"/>
  <c r="M981" i="1"/>
  <c r="O855" i="1"/>
  <c r="O863" i="1"/>
  <c r="P871" i="1"/>
  <c r="R879" i="1"/>
  <c r="J887" i="1"/>
  <c r="R895" i="1"/>
  <c r="M903" i="1"/>
  <c r="L911" i="1"/>
  <c r="K919" i="1"/>
  <c r="P927" i="1"/>
  <c r="L935" i="1"/>
  <c r="N943" i="1"/>
  <c r="O951" i="1"/>
  <c r="P959" i="1"/>
  <c r="P967" i="1"/>
  <c r="A967" i="1"/>
  <c r="B975" i="1"/>
  <c r="Q983" i="1"/>
  <c r="J971" i="1"/>
  <c r="O971" i="1"/>
  <c r="J955" i="1"/>
  <c r="R955" i="1"/>
  <c r="N939" i="1"/>
  <c r="O939" i="1"/>
  <c r="B931" i="1"/>
  <c r="P931" i="1"/>
  <c r="K923" i="1"/>
  <c r="A923" i="1"/>
  <c r="N899" i="1"/>
  <c r="P899" i="1"/>
  <c r="A891" i="1"/>
  <c r="P891" i="1"/>
  <c r="R875" i="1"/>
  <c r="N875" i="1"/>
  <c r="P416" i="1"/>
  <c r="Q408" i="1"/>
  <c r="J446" i="1"/>
  <c r="R973" i="1"/>
  <c r="B973" i="1"/>
  <c r="R869" i="1"/>
  <c r="A869" i="1"/>
  <c r="K885" i="1"/>
  <c r="P909" i="1"/>
  <c r="R949" i="1"/>
  <c r="B949" i="1"/>
  <c r="L981" i="1"/>
  <c r="M855" i="1"/>
  <c r="M863" i="1"/>
  <c r="N871" i="1"/>
  <c r="Q879" i="1"/>
  <c r="Q887" i="1"/>
  <c r="J895" i="1"/>
  <c r="R903" i="1"/>
  <c r="R911" i="1"/>
  <c r="M919" i="1"/>
  <c r="N927" i="1"/>
  <c r="P935" i="1"/>
  <c r="M943" i="1"/>
  <c r="N951" i="1"/>
  <c r="O959" i="1"/>
  <c r="O967" i="1"/>
  <c r="P975" i="1"/>
  <c r="A975" i="1"/>
  <c r="K929" i="1"/>
  <c r="R971" i="1"/>
  <c r="Q891" i="1"/>
  <c r="Q962" i="1"/>
  <c r="L962" i="1"/>
  <c r="N705" i="1"/>
  <c r="A705" i="1"/>
  <c r="P705" i="1"/>
  <c r="Q705" i="1"/>
  <c r="J705" i="1"/>
  <c r="B697" i="1"/>
  <c r="N697" i="1"/>
  <c r="R697" i="1"/>
  <c r="N689" i="1"/>
  <c r="P689" i="1"/>
  <c r="L689" i="1"/>
  <c r="Q681" i="1"/>
  <c r="L681" i="1"/>
  <c r="P681" i="1"/>
  <c r="K673" i="1"/>
  <c r="A673" i="1"/>
  <c r="N673" i="1"/>
  <c r="P673" i="1"/>
  <c r="J673" i="1"/>
  <c r="A665" i="1"/>
  <c r="N665" i="1"/>
  <c r="J665" i="1"/>
  <c r="N657" i="1"/>
  <c r="L657" i="1"/>
  <c r="O657" i="1"/>
  <c r="K657" i="1"/>
  <c r="K649" i="1"/>
  <c r="M649" i="1"/>
  <c r="A649" i="1"/>
  <c r="L649" i="1"/>
  <c r="P649" i="1"/>
  <c r="J649" i="1"/>
  <c r="N641" i="1"/>
  <c r="P641" i="1"/>
  <c r="Q641" i="1"/>
  <c r="J641" i="1"/>
  <c r="A633" i="1"/>
  <c r="L633" i="1"/>
  <c r="N633" i="1"/>
  <c r="K633" i="1"/>
  <c r="J633" i="1"/>
  <c r="N625" i="1"/>
  <c r="L625" i="1"/>
  <c r="P625" i="1"/>
  <c r="Q625" i="1"/>
  <c r="Q617" i="1"/>
  <c r="B617" i="1"/>
  <c r="L617" i="1"/>
  <c r="N617" i="1"/>
  <c r="O617" i="1"/>
  <c r="R617" i="1"/>
  <c r="R609" i="1"/>
  <c r="P609" i="1"/>
  <c r="M609" i="1"/>
  <c r="K609" i="1"/>
  <c r="A601" i="1"/>
  <c r="B601" i="1"/>
  <c r="Q601" i="1"/>
  <c r="L601" i="1"/>
  <c r="O601" i="1"/>
  <c r="P593" i="1"/>
  <c r="B593" i="1"/>
  <c r="Q593" i="1"/>
  <c r="R593" i="1"/>
  <c r="L593" i="1"/>
  <c r="R585" i="1"/>
  <c r="O585" i="1"/>
  <c r="A585" i="1"/>
  <c r="B585" i="1"/>
  <c r="P585" i="1"/>
  <c r="L577" i="1"/>
  <c r="A577" i="1"/>
  <c r="B577" i="1"/>
  <c r="P577" i="1"/>
  <c r="J577" i="1"/>
  <c r="R577" i="1"/>
  <c r="K577" i="1"/>
  <c r="P569" i="1"/>
  <c r="J569" i="1"/>
  <c r="R569" i="1"/>
  <c r="K569" i="1"/>
  <c r="O569" i="1"/>
  <c r="P561" i="1"/>
  <c r="K561" i="1"/>
  <c r="L561" i="1"/>
  <c r="A561" i="1"/>
  <c r="J561" i="1"/>
  <c r="K553" i="1"/>
  <c r="A553" i="1"/>
  <c r="N553" i="1"/>
  <c r="J553" i="1"/>
  <c r="M553" i="1"/>
  <c r="O553" i="1"/>
  <c r="O545" i="1"/>
  <c r="N545" i="1"/>
  <c r="Q545" i="1"/>
  <c r="K545" i="1"/>
  <c r="L545" i="1"/>
  <c r="L537" i="1"/>
  <c r="O537" i="1"/>
  <c r="B537" i="1"/>
  <c r="N537" i="1"/>
  <c r="Q537" i="1"/>
  <c r="L881" i="1"/>
  <c r="J881" i="1"/>
  <c r="M704" i="1"/>
  <c r="K704" i="1"/>
  <c r="A648" i="1"/>
  <c r="L648" i="1"/>
  <c r="B616" i="1"/>
  <c r="R616" i="1"/>
  <c r="O600" i="1"/>
  <c r="M600" i="1"/>
  <c r="K354" i="1"/>
  <c r="J354" i="1"/>
  <c r="M354" i="1"/>
  <c r="R354" i="1"/>
  <c r="L354" i="1"/>
  <c r="B354" i="1"/>
  <c r="A354" i="1"/>
  <c r="N536" i="1"/>
  <c r="A536" i="1"/>
  <c r="Q544" i="1"/>
  <c r="K552" i="1"/>
  <c r="M560" i="1"/>
  <c r="B560" i="1"/>
  <c r="J568" i="1"/>
  <c r="N576" i="1"/>
  <c r="P584" i="1"/>
  <c r="O584" i="1"/>
  <c r="J600" i="1"/>
  <c r="K608" i="1"/>
  <c r="J616" i="1"/>
  <c r="L624" i="1"/>
  <c r="B624" i="1"/>
  <c r="M640" i="1"/>
  <c r="O648" i="1"/>
  <c r="Q664" i="1"/>
  <c r="R680" i="1"/>
  <c r="L704" i="1"/>
  <c r="A704" i="1"/>
  <c r="L536" i="1"/>
  <c r="P544" i="1"/>
  <c r="O544" i="1"/>
  <c r="R552" i="1"/>
  <c r="L560" i="1"/>
  <c r="A560" i="1"/>
  <c r="Q568" i="1"/>
  <c r="K576" i="1"/>
  <c r="M584" i="1"/>
  <c r="B584" i="1"/>
  <c r="Q600" i="1"/>
  <c r="J608" i="1"/>
  <c r="Q616" i="1"/>
  <c r="R624" i="1"/>
  <c r="K640" i="1"/>
  <c r="A640" i="1"/>
  <c r="N648" i="1"/>
  <c r="P664" i="1"/>
  <c r="Q680" i="1"/>
  <c r="R704" i="1"/>
  <c r="L995" i="1"/>
  <c r="K995" i="1"/>
  <c r="P392" i="1"/>
  <c r="M392" i="1"/>
  <c r="M384" i="1"/>
  <c r="A384" i="1"/>
  <c r="K632" i="1"/>
  <c r="P656" i="1"/>
  <c r="R672" i="1"/>
  <c r="A672" i="1"/>
  <c r="N688" i="1"/>
  <c r="Q696" i="1"/>
  <c r="K536" i="1"/>
  <c r="M544" i="1"/>
  <c r="B544" i="1"/>
  <c r="J552" i="1"/>
  <c r="N560" i="1"/>
  <c r="M568" i="1"/>
  <c r="O568" i="1"/>
  <c r="R576" i="1"/>
  <c r="L584" i="1"/>
  <c r="A584" i="1"/>
  <c r="A600" i="1"/>
  <c r="Q608" i="1"/>
  <c r="P616" i="1"/>
  <c r="J624" i="1"/>
  <c r="L640" i="1"/>
  <c r="B640" i="1"/>
  <c r="M648" i="1"/>
  <c r="N664" i="1"/>
  <c r="P680" i="1"/>
  <c r="J704" i="1"/>
  <c r="O995" i="1"/>
  <c r="J384" i="1"/>
  <c r="R359" i="1"/>
  <c r="L359" i="1"/>
  <c r="N359" i="1"/>
  <c r="P359" i="1"/>
  <c r="B359" i="1"/>
  <c r="K359" i="1"/>
  <c r="J672" i="1"/>
  <c r="K688" i="1"/>
  <c r="M688" i="1"/>
  <c r="P696" i="1"/>
  <c r="R536" i="1"/>
  <c r="N544" i="1"/>
  <c r="A544" i="1"/>
  <c r="Q552" i="1"/>
  <c r="K560" i="1"/>
  <c r="P568" i="1"/>
  <c r="B568" i="1"/>
  <c r="J576" i="1"/>
  <c r="N584" i="1"/>
  <c r="N600" i="1"/>
  <c r="B600" i="1"/>
  <c r="O608" i="1"/>
  <c r="O616" i="1"/>
  <c r="Q624" i="1"/>
  <c r="R640" i="1"/>
  <c r="K648" i="1"/>
  <c r="B648" i="1"/>
  <c r="M664" i="1"/>
  <c r="O680" i="1"/>
  <c r="Q704" i="1"/>
  <c r="M995" i="1"/>
  <c r="L688" i="1"/>
  <c r="J536" i="1"/>
  <c r="L544" i="1"/>
  <c r="P552" i="1"/>
  <c r="O552" i="1"/>
  <c r="R560" i="1"/>
  <c r="L568" i="1"/>
  <c r="A568" i="1"/>
  <c r="Q576" i="1"/>
  <c r="K584" i="1"/>
  <c r="L600" i="1"/>
  <c r="P608" i="1"/>
  <c r="A608" i="1"/>
  <c r="N616" i="1"/>
  <c r="P624" i="1"/>
  <c r="J640" i="1"/>
  <c r="R648" i="1"/>
  <c r="K664" i="1"/>
  <c r="A664" i="1"/>
  <c r="N680" i="1"/>
  <c r="P704" i="1"/>
  <c r="R699" i="1"/>
  <c r="O699" i="1"/>
  <c r="M683" i="1"/>
  <c r="B683" i="1"/>
  <c r="A675" i="1"/>
  <c r="M675" i="1"/>
  <c r="N995" i="1"/>
  <c r="M552" i="1"/>
  <c r="P576" i="1"/>
  <c r="K600" i="1"/>
  <c r="N608" i="1"/>
  <c r="B608" i="1"/>
  <c r="M616" i="1"/>
  <c r="O624" i="1"/>
  <c r="P640" i="1"/>
  <c r="J648" i="1"/>
  <c r="L664" i="1"/>
  <c r="B664" i="1"/>
  <c r="M680" i="1"/>
  <c r="O704" i="1"/>
  <c r="R995" i="1"/>
  <c r="P1157" i="1"/>
  <c r="Q1157" i="1"/>
  <c r="R1157" i="1"/>
  <c r="L1209" i="1"/>
  <c r="B1209" i="1"/>
  <c r="M1209" i="1"/>
  <c r="A1201" i="1"/>
  <c r="Q1201" i="1"/>
  <c r="K1201" i="1"/>
  <c r="O397" i="1"/>
  <c r="M398" i="1"/>
  <c r="L371" i="1"/>
  <c r="J377" i="1"/>
  <c r="A371" i="1"/>
  <c r="B371" i="1"/>
  <c r="L363" i="1"/>
  <c r="P324" i="1"/>
  <c r="M373" i="1"/>
  <c r="L324" i="1"/>
  <c r="A814" i="1"/>
  <c r="B785" i="1"/>
  <c r="B753" i="1"/>
  <c r="A724" i="1"/>
  <c r="A719" i="1"/>
  <c r="O728" i="1"/>
  <c r="L727" i="1"/>
  <c r="L725" i="1"/>
  <c r="O720" i="1"/>
  <c r="L719" i="1"/>
  <c r="J717" i="1"/>
  <c r="J716" i="1"/>
  <c r="J398" i="1"/>
  <c r="N372" i="1"/>
  <c r="N377" i="1"/>
  <c r="B367" i="1"/>
  <c r="K363" i="1"/>
  <c r="P363" i="1"/>
  <c r="B357" i="1"/>
  <c r="R363" i="1"/>
  <c r="M349" i="1"/>
  <c r="M377" i="1"/>
  <c r="K367" i="1"/>
  <c r="A363" i="1"/>
  <c r="K357" i="1"/>
  <c r="A847" i="1"/>
  <c r="A823" i="1"/>
  <c r="B817" i="1"/>
  <c r="A771" i="1"/>
  <c r="A739" i="1"/>
  <c r="Q377" i="1"/>
  <c r="L367" i="1"/>
  <c r="Q367" i="1"/>
  <c r="A377" i="1"/>
  <c r="J363" i="1"/>
  <c r="L357" i="1"/>
  <c r="Q363" i="1"/>
  <c r="R357" i="1"/>
  <c r="R725" i="1"/>
  <c r="Q724" i="1"/>
  <c r="R717" i="1"/>
  <c r="Q716" i="1"/>
  <c r="P715" i="1"/>
  <c r="J348" i="1"/>
  <c r="A348" i="1"/>
  <c r="J367" i="1"/>
  <c r="P367" i="1"/>
  <c r="R373" i="1"/>
  <c r="A367" i="1"/>
  <c r="L373" i="1"/>
  <c r="P357" i="1"/>
  <c r="M357" i="1"/>
  <c r="O324" i="1"/>
  <c r="K361" i="1"/>
  <c r="B849" i="1"/>
  <c r="A831" i="1"/>
  <c r="B825" i="1"/>
  <c r="B821" i="1"/>
  <c r="A807" i="1"/>
  <c r="B801" i="1"/>
  <c r="B769" i="1"/>
  <c r="A727" i="1"/>
  <c r="A716" i="1"/>
  <c r="L729" i="1"/>
  <c r="Q727" i="1"/>
  <c r="Q725" i="1"/>
  <c r="O724" i="1"/>
  <c r="L723" i="1"/>
  <c r="J721" i="1"/>
  <c r="Q719" i="1"/>
  <c r="Q717" i="1"/>
  <c r="O716" i="1"/>
  <c r="O715" i="1"/>
  <c r="K382" i="1"/>
  <c r="N367" i="1"/>
  <c r="J349" i="1"/>
  <c r="J371" i="1"/>
  <c r="P377" i="1"/>
  <c r="B377" i="1"/>
  <c r="N363" i="1"/>
  <c r="Q357" i="1"/>
  <c r="N322" i="1"/>
  <c r="B725" i="1"/>
  <c r="B720" i="1"/>
  <c r="B715" i="1"/>
  <c r="P727" i="1"/>
  <c r="P725" i="1"/>
  <c r="N724" i="1"/>
  <c r="P719" i="1"/>
  <c r="P717" i="1"/>
  <c r="N716" i="1"/>
  <c r="N715" i="1"/>
  <c r="L1200" i="1"/>
  <c r="B1210" i="1"/>
  <c r="B1150" i="1"/>
  <c r="B1158" i="1"/>
  <c r="Q381" i="1"/>
  <c r="J389" i="1"/>
  <c r="R397" i="1"/>
  <c r="J382" i="1"/>
  <c r="M371" i="1"/>
  <c r="N371" i="1"/>
  <c r="P362" i="1"/>
  <c r="A815" i="1"/>
  <c r="B793" i="1"/>
  <c r="B761" i="1"/>
  <c r="A725" i="1"/>
  <c r="A720" i="1"/>
  <c r="A715" i="1"/>
  <c r="R728" i="1"/>
  <c r="O727" i="1"/>
  <c r="O725" i="1"/>
  <c r="M724" i="1"/>
  <c r="R720" i="1"/>
  <c r="O719" i="1"/>
  <c r="O717" i="1"/>
  <c r="M716" i="1"/>
  <c r="L715" i="1"/>
  <c r="Q712" i="1"/>
  <c r="O1021" i="1"/>
  <c r="O1024" i="1"/>
  <c r="O1025" i="1"/>
  <c r="O1022" i="1"/>
  <c r="O1026" i="1"/>
  <c r="O363" i="1"/>
  <c r="O330" i="1"/>
  <c r="O349" i="1"/>
  <c r="O343" i="1"/>
  <c r="O355" i="1"/>
  <c r="O342" i="1"/>
  <c r="O351" i="1"/>
  <c r="O356" i="1"/>
  <c r="O346" i="1"/>
  <c r="O350" i="1"/>
  <c r="O338" i="1"/>
  <c r="O367" i="1"/>
  <c r="O375" i="1"/>
  <c r="O354" i="1"/>
  <c r="O362" i="1"/>
  <c r="O336" i="1"/>
  <c r="O335" i="1"/>
  <c r="O371" i="1"/>
  <c r="O344" i="1"/>
  <c r="O359" i="1"/>
  <c r="O376" i="1"/>
  <c r="O340" i="1"/>
  <c r="O337" i="1"/>
  <c r="O333" i="1"/>
  <c r="O345" i="1"/>
  <c r="O368" i="1"/>
  <c r="O377" i="1"/>
  <c r="O339" i="1"/>
  <c r="O341" i="1"/>
  <c r="O366" i="1"/>
  <c r="O361" i="1"/>
  <c r="O357" i="1"/>
  <c r="O332" i="1"/>
  <c r="O334" i="1"/>
  <c r="O352" i="1"/>
  <c r="O358" i="1"/>
  <c r="O373" i="1"/>
  <c r="F54" i="8"/>
  <c r="F49" i="8"/>
  <c r="F57" i="8"/>
  <c r="F52" i="8"/>
  <c r="F84" i="8"/>
  <c r="F121" i="8"/>
  <c r="F20" i="8"/>
  <c r="F155" i="8"/>
  <c r="F82" i="8"/>
  <c r="F126" i="8"/>
  <c r="F129" i="8"/>
  <c r="O331" i="1"/>
  <c r="F79" i="8"/>
  <c r="F23" i="8"/>
  <c r="F55" i="8"/>
  <c r="F81" i="8"/>
  <c r="F53" i="8"/>
  <c r="F83" i="8"/>
  <c r="F61" i="8"/>
  <c r="F51" i="8"/>
  <c r="L506" i="1"/>
  <c r="Q530" i="1"/>
  <c r="R1004" i="1"/>
  <c r="J1221" i="1"/>
  <c r="M1195" i="1"/>
  <c r="Q1183" i="1"/>
  <c r="P1178" i="1"/>
  <c r="A1178" i="1"/>
  <c r="K1144" i="1"/>
  <c r="N1135" i="1"/>
  <c r="M1040" i="1"/>
  <c r="R1036" i="1"/>
  <c r="J320" i="1"/>
  <c r="N467" i="1"/>
  <c r="J507" i="1"/>
  <c r="J462" i="1"/>
  <c r="A1003" i="1"/>
  <c r="B43" i="1"/>
  <c r="R459" i="1"/>
  <c r="L1229" i="1"/>
  <c r="O82" i="1"/>
  <c r="K49" i="1"/>
  <c r="P224" i="1"/>
  <c r="R1033" i="1"/>
  <c r="O159" i="1"/>
  <c r="R159" i="1"/>
  <c r="J216" i="1"/>
  <c r="O216" i="1"/>
  <c r="A164" i="1"/>
  <c r="Q164" i="1"/>
  <c r="M275" i="1"/>
  <c r="Q275" i="1"/>
  <c r="B91" i="1"/>
  <c r="O91" i="1"/>
  <c r="B70" i="1"/>
  <c r="K70" i="1"/>
  <c r="P88" i="1"/>
  <c r="M88" i="1"/>
  <c r="O157" i="1"/>
  <c r="Q252" i="1"/>
  <c r="P252" i="1"/>
  <c r="M27" i="1"/>
  <c r="J27" i="1"/>
  <c r="B51" i="1"/>
  <c r="L51" i="1"/>
  <c r="K59" i="1"/>
  <c r="J59" i="1"/>
  <c r="O129" i="1"/>
  <c r="B129" i="1"/>
  <c r="L129" i="1"/>
  <c r="N462" i="1"/>
  <c r="O462" i="1"/>
  <c r="N523" i="1"/>
  <c r="P523" i="1"/>
  <c r="O483" i="1"/>
  <c r="B483" i="1"/>
  <c r="L483" i="1"/>
  <c r="R304" i="1"/>
  <c r="J304" i="1"/>
  <c r="R1098" i="1"/>
  <c r="K1098" i="1"/>
  <c r="M203" i="1"/>
  <c r="A203" i="1"/>
  <c r="Q203" i="1"/>
  <c r="A1240" i="1"/>
  <c r="J1240" i="1"/>
  <c r="A253" i="1"/>
  <c r="K253" i="1"/>
  <c r="L36" i="1"/>
  <c r="Q36" i="1"/>
  <c r="J60" i="1"/>
  <c r="P60" i="1"/>
  <c r="N1046" i="1"/>
  <c r="B1046" i="1"/>
  <c r="L463" i="1"/>
  <c r="A463" i="1"/>
  <c r="Q522" i="1"/>
  <c r="K522" i="1"/>
  <c r="O498" i="1"/>
  <c r="L498" i="1"/>
  <c r="Q474" i="1"/>
  <c r="O474" i="1"/>
  <c r="M305" i="1"/>
  <c r="J305" i="1"/>
  <c r="B996" i="1"/>
  <c r="M996" i="1"/>
  <c r="A204" i="1"/>
  <c r="K204" i="1"/>
  <c r="K1039" i="1"/>
  <c r="R1039" i="1"/>
  <c r="M1031" i="1"/>
  <c r="L1031" i="1"/>
  <c r="R1031" i="1"/>
  <c r="M1170" i="1"/>
  <c r="B1170" i="1"/>
  <c r="P1170" i="1"/>
  <c r="O1218" i="1"/>
  <c r="A1218" i="1"/>
  <c r="J1218" i="1"/>
  <c r="P146" i="1"/>
  <c r="L146" i="1"/>
  <c r="N146" i="1"/>
  <c r="R270" i="1"/>
  <c r="Q270" i="1"/>
  <c r="A270" i="1"/>
  <c r="B294" i="1"/>
  <c r="N294" i="1"/>
  <c r="L225" i="1"/>
  <c r="K225" i="1"/>
  <c r="J225" i="1"/>
  <c r="P1192" i="1"/>
  <c r="R1124" i="1"/>
  <c r="Q1039" i="1"/>
  <c r="O133" i="1"/>
  <c r="O294" i="1"/>
  <c r="A294" i="1"/>
  <c r="L138" i="1"/>
  <c r="N1168" i="1"/>
  <c r="K1230" i="1"/>
  <c r="K1240" i="1"/>
  <c r="B1240" i="1"/>
  <c r="J1250" i="1"/>
  <c r="Q1260" i="1"/>
  <c r="K196" i="1"/>
  <c r="B1099" i="1"/>
  <c r="O466" i="1"/>
  <c r="Q490" i="1"/>
  <c r="P514" i="1"/>
  <c r="K124" i="1"/>
  <c r="P52" i="1"/>
  <c r="P20" i="1"/>
  <c r="R87" i="1"/>
  <c r="B87" i="1"/>
  <c r="Q1195" i="1"/>
  <c r="B1195" i="1"/>
  <c r="R1183" i="1"/>
  <c r="P1144" i="1"/>
  <c r="Q1040" i="1"/>
  <c r="B331" i="1"/>
  <c r="B203" i="1"/>
  <c r="A320" i="1"/>
  <c r="B1098" i="1"/>
  <c r="N304" i="1"/>
  <c r="P467" i="1"/>
  <c r="P483" i="1"/>
  <c r="N507" i="1"/>
  <c r="O523" i="1"/>
  <c r="K462" i="1"/>
  <c r="Q1003" i="1"/>
  <c r="Q129" i="1"/>
  <c r="O59" i="1"/>
  <c r="L43" i="1"/>
  <c r="N27" i="1"/>
  <c r="O459" i="1"/>
  <c r="P290" i="1"/>
  <c r="L266" i="1"/>
  <c r="L223" i="1"/>
  <c r="J1177" i="1"/>
  <c r="R82" i="1"/>
  <c r="O1141" i="1"/>
  <c r="N15" i="1"/>
  <c r="O225" i="1"/>
  <c r="L1186" i="1"/>
  <c r="R527" i="1"/>
  <c r="O146" i="1"/>
  <c r="P129" i="1"/>
  <c r="P59" i="1"/>
  <c r="P43" i="1"/>
  <c r="P27" i="1"/>
  <c r="M459" i="1"/>
  <c r="N1141" i="1"/>
  <c r="B225" i="1"/>
  <c r="K1186" i="1"/>
  <c r="N1033" i="1"/>
  <c r="L1107" i="1"/>
  <c r="P1107" i="1"/>
  <c r="R1115" i="1"/>
  <c r="J1115" i="1"/>
  <c r="N154" i="1"/>
  <c r="Q154" i="1"/>
  <c r="N219" i="1"/>
  <c r="M219" i="1"/>
  <c r="A1037" i="1"/>
  <c r="R1037" i="1"/>
  <c r="N1136" i="1"/>
  <c r="Q1136" i="1"/>
  <c r="K1182" i="1"/>
  <c r="L1182" i="1"/>
  <c r="M1220" i="1"/>
  <c r="A1220" i="1"/>
  <c r="B144" i="1"/>
  <c r="L144" i="1"/>
  <c r="Q167" i="1"/>
  <c r="J167" i="1"/>
  <c r="Q298" i="1"/>
  <c r="K298" i="1"/>
  <c r="A75" i="1"/>
  <c r="O75" i="1"/>
  <c r="B31" i="1"/>
  <c r="K31" i="1"/>
  <c r="L31" i="1"/>
  <c r="L47" i="1"/>
  <c r="A47" i="1"/>
  <c r="Q47" i="1"/>
  <c r="P121" i="1"/>
  <c r="L121" i="1"/>
  <c r="L519" i="1"/>
  <c r="K519" i="1"/>
  <c r="A511" i="1"/>
  <c r="O511" i="1"/>
  <c r="O1031" i="1"/>
  <c r="A1186" i="1"/>
  <c r="M1033" i="1"/>
  <c r="O1036" i="1"/>
  <c r="Q1036" i="1"/>
  <c r="A1040" i="1"/>
  <c r="R1040" i="1"/>
  <c r="A1135" i="1"/>
  <c r="J1135" i="1"/>
  <c r="J1178" i="1"/>
  <c r="Q1178" i="1"/>
  <c r="A1221" i="1"/>
  <c r="N1221" i="1"/>
  <c r="B82" i="1"/>
  <c r="M82" i="1"/>
  <c r="B1239" i="1"/>
  <c r="K1239" i="1"/>
  <c r="Q1229" i="1"/>
  <c r="A1229" i="1"/>
  <c r="M1229" i="1"/>
  <c r="R523" i="1"/>
  <c r="A523" i="1"/>
  <c r="B462" i="1"/>
  <c r="K1003" i="1"/>
  <c r="M129" i="1"/>
  <c r="Q59" i="1"/>
  <c r="J43" i="1"/>
  <c r="K27" i="1"/>
  <c r="J459" i="1"/>
  <c r="N1229" i="1"/>
  <c r="P1218" i="1"/>
  <c r="N1031" i="1"/>
  <c r="O270" i="1"/>
  <c r="K1170" i="1"/>
  <c r="K224" i="1"/>
  <c r="L1033" i="1"/>
  <c r="N223" i="1"/>
  <c r="M223" i="1"/>
  <c r="B282" i="1"/>
  <c r="O282" i="1"/>
  <c r="A297" i="1"/>
  <c r="K297" i="1"/>
  <c r="A250" i="1"/>
  <c r="Q250" i="1"/>
  <c r="P250" i="1"/>
  <c r="K258" i="1"/>
  <c r="R258" i="1"/>
  <c r="L33" i="1"/>
  <c r="M33" i="1"/>
  <c r="Q49" i="1"/>
  <c r="L49" i="1"/>
  <c r="A57" i="1"/>
  <c r="O57" i="1"/>
  <c r="K57" i="1"/>
  <c r="B118" i="1"/>
  <c r="N118" i="1"/>
  <c r="P1118" i="1"/>
  <c r="A1118" i="1"/>
  <c r="K1118" i="1"/>
  <c r="J469" i="1"/>
  <c r="Q517" i="1"/>
  <c r="O176" i="1"/>
  <c r="A176" i="1"/>
  <c r="R509" i="1"/>
  <c r="M525" i="1"/>
  <c r="K234" i="1"/>
  <c r="Q1080" i="1"/>
  <c r="P100" i="1"/>
  <c r="L94" i="1"/>
  <c r="P94" i="1"/>
  <c r="J1088" i="1"/>
  <c r="B485" i="1"/>
  <c r="P485" i="1"/>
  <c r="P92" i="1"/>
  <c r="O242" i="1"/>
  <c r="M242" i="1"/>
  <c r="P242" i="1"/>
  <c r="Q242" i="1"/>
  <c r="A242" i="1"/>
  <c r="J242" i="1"/>
  <c r="B242" i="1"/>
  <c r="R242" i="1"/>
  <c r="K242" i="1"/>
  <c r="N234" i="1"/>
  <c r="B234" i="1"/>
  <c r="R234" i="1"/>
  <c r="L234" i="1"/>
  <c r="M234" i="1"/>
  <c r="O234" i="1"/>
  <c r="P234" i="1"/>
  <c r="Q234" i="1"/>
  <c r="P1079" i="1"/>
  <c r="K1079" i="1"/>
  <c r="L1079" i="1"/>
  <c r="M1079" i="1"/>
  <c r="N1079" i="1"/>
  <c r="N1082" i="1"/>
  <c r="B1082" i="1"/>
  <c r="Q1082" i="1"/>
  <c r="J1082" i="1"/>
  <c r="L1082" i="1"/>
  <c r="R184" i="1"/>
  <c r="A184" i="1"/>
  <c r="B184" i="1"/>
  <c r="L184" i="1"/>
  <c r="Q184" i="1"/>
  <c r="J184" i="1"/>
  <c r="O192" i="1"/>
  <c r="P192" i="1"/>
  <c r="J192" i="1"/>
  <c r="Q1088" i="1"/>
  <c r="A1088" i="1"/>
  <c r="B1088" i="1"/>
  <c r="M1088" i="1"/>
  <c r="N1088" i="1"/>
  <c r="O1088" i="1"/>
  <c r="L1080" i="1"/>
  <c r="M1080" i="1"/>
  <c r="N1080" i="1"/>
  <c r="O1080" i="1"/>
  <c r="P1080" i="1"/>
  <c r="Q92" i="1"/>
  <c r="M92" i="1"/>
  <c r="J92" i="1"/>
  <c r="R92" i="1"/>
  <c r="K92" i="1"/>
  <c r="O92" i="1"/>
  <c r="J100" i="1"/>
  <c r="L100" i="1"/>
  <c r="M100" i="1"/>
  <c r="N100" i="1"/>
  <c r="O100" i="1"/>
  <c r="J1083" i="1"/>
  <c r="A1084" i="1"/>
  <c r="P1085" i="1"/>
  <c r="J1086" i="1"/>
  <c r="J101" i="1"/>
  <c r="Q99" i="1"/>
  <c r="J97" i="1"/>
  <c r="J93" i="1"/>
  <c r="L98" i="1"/>
  <c r="O96" i="1"/>
  <c r="M239" i="1"/>
  <c r="A232" i="1"/>
  <c r="A245" i="1"/>
  <c r="J235" i="1"/>
  <c r="K243" i="1"/>
  <c r="R237" i="1"/>
  <c r="N241" i="1"/>
  <c r="M241" i="1"/>
  <c r="A233" i="1"/>
  <c r="L233" i="1"/>
  <c r="L187" i="1"/>
  <c r="O179" i="1"/>
  <c r="N183" i="1"/>
  <c r="M186" i="1"/>
  <c r="K190" i="1"/>
  <c r="B182" i="1"/>
  <c r="B185" i="1"/>
  <c r="L185" i="1"/>
  <c r="M406" i="1"/>
  <c r="M414" i="1"/>
  <c r="A414" i="1"/>
  <c r="N417" i="1"/>
  <c r="N410" i="1"/>
  <c r="B418" i="1"/>
  <c r="L422" i="1"/>
  <c r="M430" i="1"/>
  <c r="A430" i="1"/>
  <c r="O446" i="1"/>
  <c r="A446" i="1"/>
  <c r="P426" i="1"/>
  <c r="L442" i="1"/>
  <c r="O427" i="1"/>
  <c r="Q974" i="1"/>
  <c r="R1089" i="1"/>
  <c r="O1085" i="1"/>
  <c r="O101" i="1"/>
  <c r="Q97" i="1"/>
  <c r="B93" i="1"/>
  <c r="Q239" i="1"/>
  <c r="Q235" i="1"/>
  <c r="A235" i="1"/>
  <c r="R243" i="1"/>
  <c r="L183" i="1"/>
  <c r="R190" i="1"/>
  <c r="B178" i="1"/>
  <c r="M178" i="1"/>
  <c r="M417" i="1"/>
  <c r="M410" i="1"/>
  <c r="R411" i="1"/>
  <c r="M415" i="1"/>
  <c r="L415" i="1"/>
  <c r="B407" i="1"/>
  <c r="K407" i="1"/>
  <c r="P435" i="1"/>
  <c r="O426" i="1"/>
  <c r="N101" i="1"/>
  <c r="A93" i="1"/>
  <c r="P235" i="1"/>
  <c r="B235" i="1"/>
  <c r="J243" i="1"/>
  <c r="B183" i="1"/>
  <c r="B190" i="1"/>
  <c r="K179" i="1"/>
  <c r="B179" i="1"/>
  <c r="R179" i="1"/>
  <c r="R187" i="1"/>
  <c r="P187" i="1"/>
  <c r="L404" i="1"/>
  <c r="P414" i="1"/>
  <c r="K414" i="1"/>
  <c r="B406" i="1"/>
  <c r="J406" i="1"/>
  <c r="O435" i="1"/>
  <c r="Q450" i="1"/>
  <c r="N443" i="1"/>
  <c r="Q446" i="1"/>
  <c r="N446" i="1"/>
  <c r="B438" i="1"/>
  <c r="A438" i="1"/>
  <c r="M438" i="1"/>
  <c r="J430" i="1"/>
  <c r="K430" i="1"/>
  <c r="O422" i="1"/>
  <c r="J422" i="1"/>
  <c r="L1085" i="1"/>
  <c r="B1085" i="1"/>
  <c r="N1086" i="1"/>
  <c r="M101" i="1"/>
  <c r="K99" i="1"/>
  <c r="B97" i="1"/>
  <c r="L96" i="1"/>
  <c r="O239" i="1"/>
  <c r="O235" i="1"/>
  <c r="Q243" i="1"/>
  <c r="A243" i="1"/>
  <c r="B187" i="1"/>
  <c r="R186" i="1"/>
  <c r="B186" i="1"/>
  <c r="P178" i="1"/>
  <c r="A190" i="1"/>
  <c r="Q406" i="1"/>
  <c r="J414" i="1"/>
  <c r="J415" i="1"/>
  <c r="J409" i="1"/>
  <c r="M407" i="1"/>
  <c r="Q418" i="1"/>
  <c r="P413" i="1"/>
  <c r="K413" i="1"/>
  <c r="P405" i="1"/>
  <c r="R405" i="1"/>
  <c r="Q422" i="1"/>
  <c r="Q430" i="1"/>
  <c r="J438" i="1"/>
  <c r="K446" i="1"/>
  <c r="R435" i="1"/>
  <c r="P419" i="1"/>
  <c r="Q434" i="1"/>
  <c r="K450" i="1"/>
  <c r="A445" i="1"/>
  <c r="J445" i="1"/>
  <c r="J437" i="1"/>
  <c r="O437" i="1"/>
  <c r="O429" i="1"/>
  <c r="A429" i="1"/>
  <c r="M429" i="1"/>
  <c r="K421" i="1"/>
  <c r="L421" i="1"/>
  <c r="K1085" i="1"/>
  <c r="N235" i="1"/>
  <c r="P243" i="1"/>
  <c r="B243" i="1"/>
  <c r="Q187" i="1"/>
  <c r="P179" i="1"/>
  <c r="P182" i="1"/>
  <c r="P406" i="1"/>
  <c r="Q414" i="1"/>
  <c r="R409" i="1"/>
  <c r="P418" i="1"/>
  <c r="P422" i="1"/>
  <c r="P430" i="1"/>
  <c r="Q438" i="1"/>
  <c r="R446" i="1"/>
  <c r="P409" i="1"/>
  <c r="O404" i="1"/>
  <c r="N404" i="1"/>
  <c r="B451" i="1"/>
  <c r="O451" i="1"/>
  <c r="Q443" i="1"/>
  <c r="O443" i="1"/>
  <c r="M435" i="1"/>
  <c r="B435" i="1"/>
  <c r="M427" i="1"/>
  <c r="J427" i="1"/>
  <c r="B427" i="1"/>
  <c r="L419" i="1"/>
  <c r="Q419" i="1"/>
  <c r="A419" i="1"/>
  <c r="A982" i="1"/>
  <c r="O982" i="1"/>
  <c r="R982" i="1"/>
  <c r="M982" i="1"/>
  <c r="N982" i="1"/>
  <c r="B974" i="1"/>
  <c r="P974" i="1"/>
  <c r="K974" i="1"/>
  <c r="M974" i="1"/>
  <c r="N974" i="1"/>
  <c r="J974" i="1"/>
  <c r="R974" i="1"/>
  <c r="M966" i="1"/>
  <c r="L966" i="1"/>
  <c r="O966" i="1"/>
  <c r="A966" i="1"/>
  <c r="P966" i="1"/>
  <c r="R966" i="1"/>
  <c r="K966" i="1"/>
  <c r="M958" i="1"/>
  <c r="J958" i="1"/>
  <c r="K958" i="1"/>
  <c r="L958" i="1"/>
  <c r="A958" i="1"/>
  <c r="P958" i="1"/>
  <c r="B958" i="1"/>
  <c r="Q958" i="1"/>
  <c r="R182" i="1"/>
  <c r="M191" i="1"/>
  <c r="N191" i="1"/>
  <c r="K409" i="1"/>
  <c r="K410" i="1"/>
  <c r="A410" i="1"/>
  <c r="N451" i="1"/>
  <c r="M450" i="1"/>
  <c r="O450" i="1"/>
  <c r="B450" i="1"/>
  <c r="J450" i="1"/>
  <c r="J442" i="1"/>
  <c r="M442" i="1"/>
  <c r="N442" i="1"/>
  <c r="N434" i="1"/>
  <c r="B434" i="1"/>
  <c r="K426" i="1"/>
  <c r="M426" i="1"/>
  <c r="A426" i="1"/>
  <c r="B426" i="1"/>
  <c r="K439" i="1"/>
  <c r="R854" i="1"/>
  <c r="N854" i="1"/>
  <c r="R862" i="1"/>
  <c r="L870" i="1"/>
  <c r="A870" i="1"/>
  <c r="J886" i="1"/>
  <c r="N894" i="1"/>
  <c r="O902" i="1"/>
  <c r="Q910" i="1"/>
  <c r="B910" i="1"/>
  <c r="J918" i="1"/>
  <c r="R926" i="1"/>
  <c r="M942" i="1"/>
  <c r="O950" i="1"/>
  <c r="N850" i="1"/>
  <c r="K866" i="1"/>
  <c r="R906" i="1"/>
  <c r="K922" i="1"/>
  <c r="R954" i="1"/>
  <c r="K986" i="1"/>
  <c r="Q878" i="1"/>
  <c r="B878" i="1"/>
  <c r="P934" i="1"/>
  <c r="J874" i="1"/>
  <c r="J962" i="1"/>
  <c r="L921" i="1"/>
  <c r="M945" i="1"/>
  <c r="N969" i="1"/>
  <c r="N914" i="1"/>
  <c r="M854" i="1"/>
  <c r="B854" i="1"/>
  <c r="O862" i="1"/>
  <c r="J870" i="1"/>
  <c r="L886" i="1"/>
  <c r="P886" i="1"/>
  <c r="K894" i="1"/>
  <c r="M902" i="1"/>
  <c r="O910" i="1"/>
  <c r="A910" i="1"/>
  <c r="B918" i="1"/>
  <c r="J926" i="1"/>
  <c r="L942" i="1"/>
  <c r="N950" i="1"/>
  <c r="O878" i="1"/>
  <c r="L934" i="1"/>
  <c r="B934" i="1"/>
  <c r="N857" i="1"/>
  <c r="Q881" i="1"/>
  <c r="Q905" i="1"/>
  <c r="O969" i="1"/>
  <c r="P986" i="1"/>
  <c r="Q986" i="1"/>
  <c r="Q978" i="1"/>
  <c r="O978" i="1"/>
  <c r="J970" i="1"/>
  <c r="N970" i="1"/>
  <c r="P970" i="1"/>
  <c r="M970" i="1"/>
  <c r="P962" i="1"/>
  <c r="B962" i="1"/>
  <c r="M962" i="1"/>
  <c r="B954" i="1"/>
  <c r="O954" i="1"/>
  <c r="O946" i="1"/>
  <c r="L946" i="1"/>
  <c r="M946" i="1"/>
  <c r="P938" i="1"/>
  <c r="A938" i="1"/>
  <c r="N938" i="1"/>
  <c r="R938" i="1"/>
  <c r="A930" i="1"/>
  <c r="Q930" i="1"/>
  <c r="K930" i="1"/>
  <c r="R922" i="1"/>
  <c r="B922" i="1"/>
  <c r="Q922" i="1"/>
  <c r="J914" i="1"/>
  <c r="M914" i="1"/>
  <c r="N906" i="1"/>
  <c r="M906" i="1"/>
  <c r="L898" i="1"/>
  <c r="B898" i="1"/>
  <c r="R898" i="1"/>
  <c r="K898" i="1"/>
  <c r="B890" i="1"/>
  <c r="O890" i="1"/>
  <c r="J890" i="1"/>
  <c r="K890" i="1"/>
  <c r="L882" i="1"/>
  <c r="A882" i="1"/>
  <c r="B882" i="1"/>
  <c r="K882" i="1"/>
  <c r="B874" i="1"/>
  <c r="M874" i="1"/>
  <c r="A866" i="1"/>
  <c r="N866" i="1"/>
  <c r="P858" i="1"/>
  <c r="M858" i="1"/>
  <c r="P850" i="1"/>
  <c r="L850" i="1"/>
  <c r="O985" i="1"/>
  <c r="M985" i="1"/>
  <c r="B985" i="1"/>
  <c r="K977" i="1"/>
  <c r="O977" i="1"/>
  <c r="P977" i="1"/>
  <c r="R977" i="1"/>
  <c r="Q969" i="1"/>
  <c r="P969" i="1"/>
  <c r="K969" i="1"/>
  <c r="L969" i="1"/>
  <c r="B961" i="1"/>
  <c r="L961" i="1"/>
  <c r="A961" i="1"/>
  <c r="R953" i="1"/>
  <c r="B953" i="1"/>
  <c r="O953" i="1"/>
  <c r="J953" i="1"/>
  <c r="P945" i="1"/>
  <c r="O945" i="1"/>
  <c r="R945" i="1"/>
  <c r="K945" i="1"/>
  <c r="N945" i="1"/>
  <c r="B937" i="1"/>
  <c r="K937" i="1"/>
  <c r="Q929" i="1"/>
  <c r="B929" i="1"/>
  <c r="A929" i="1"/>
  <c r="O929" i="1"/>
  <c r="M921" i="1"/>
  <c r="A921" i="1"/>
  <c r="K921" i="1"/>
  <c r="R921" i="1"/>
  <c r="N921" i="1"/>
  <c r="L913" i="1"/>
  <c r="J913" i="1"/>
  <c r="R913" i="1"/>
  <c r="P905" i="1"/>
  <c r="B905" i="1"/>
  <c r="O905" i="1"/>
  <c r="A897" i="1"/>
  <c r="B897" i="1"/>
  <c r="P897" i="1"/>
  <c r="K897" i="1"/>
  <c r="N897" i="1"/>
  <c r="R889" i="1"/>
  <c r="K889" i="1"/>
  <c r="N889" i="1"/>
  <c r="Q889" i="1"/>
  <c r="O881" i="1"/>
  <c r="R881" i="1"/>
  <c r="M881" i="1"/>
  <c r="B873" i="1"/>
  <c r="O873" i="1"/>
  <c r="P873" i="1"/>
  <c r="J873" i="1"/>
  <c r="N865" i="1"/>
  <c r="L865" i="1"/>
  <c r="R865" i="1"/>
  <c r="J865" i="1"/>
  <c r="K857" i="1"/>
  <c r="P857" i="1"/>
  <c r="A857" i="1"/>
  <c r="Q854" i="1"/>
  <c r="M862" i="1"/>
  <c r="B862" i="1"/>
  <c r="P870" i="1"/>
  <c r="M886" i="1"/>
  <c r="Q894" i="1"/>
  <c r="P894" i="1"/>
  <c r="J902" i="1"/>
  <c r="K910" i="1"/>
  <c r="M918" i="1"/>
  <c r="O926" i="1"/>
  <c r="A926" i="1"/>
  <c r="J942" i="1"/>
  <c r="K950" i="1"/>
  <c r="Q850" i="1"/>
  <c r="A850" i="1"/>
  <c r="B866" i="1"/>
  <c r="B906" i="1"/>
  <c r="L922" i="1"/>
  <c r="N954" i="1"/>
  <c r="N986" i="1"/>
  <c r="K878" i="1"/>
  <c r="Q934" i="1"/>
  <c r="A874" i="1"/>
  <c r="A962" i="1"/>
  <c r="M938" i="1"/>
  <c r="B857" i="1"/>
  <c r="A881" i="1"/>
  <c r="M905" i="1"/>
  <c r="P929" i="1"/>
  <c r="Q953" i="1"/>
  <c r="J977" i="1"/>
  <c r="R858" i="1"/>
  <c r="N946" i="1"/>
  <c r="L978" i="1"/>
  <c r="R984" i="1"/>
  <c r="J984" i="1"/>
  <c r="K984" i="1"/>
  <c r="M984" i="1"/>
  <c r="J976" i="1"/>
  <c r="B976" i="1"/>
  <c r="O976" i="1"/>
  <c r="P976" i="1"/>
  <c r="R976" i="1"/>
  <c r="B960" i="1"/>
  <c r="M960" i="1"/>
  <c r="A960" i="1"/>
  <c r="O960" i="1"/>
  <c r="Q960" i="1"/>
  <c r="P944" i="1"/>
  <c r="Q944" i="1"/>
  <c r="J944" i="1"/>
  <c r="K944" i="1"/>
  <c r="J936" i="1"/>
  <c r="K936" i="1"/>
  <c r="L936" i="1"/>
  <c r="B936" i="1"/>
  <c r="O936" i="1"/>
  <c r="P920" i="1"/>
  <c r="L920" i="1"/>
  <c r="K920" i="1"/>
  <c r="O920" i="1"/>
  <c r="M904" i="1"/>
  <c r="B904" i="1"/>
  <c r="J904" i="1"/>
  <c r="N904" i="1"/>
  <c r="Q904" i="1"/>
  <c r="A896" i="1"/>
  <c r="P896" i="1"/>
  <c r="Q896" i="1"/>
  <c r="J896" i="1"/>
  <c r="L880" i="1"/>
  <c r="B880" i="1"/>
  <c r="R880" i="1"/>
  <c r="N880" i="1"/>
  <c r="Q880" i="1"/>
  <c r="R864" i="1"/>
  <c r="M864" i="1"/>
  <c r="A864" i="1"/>
  <c r="O864" i="1"/>
  <c r="L864" i="1"/>
  <c r="O854" i="1"/>
  <c r="K862" i="1"/>
  <c r="A862" i="1"/>
  <c r="M870" i="1"/>
  <c r="N886" i="1"/>
  <c r="O894" i="1"/>
  <c r="A894" i="1"/>
  <c r="P902" i="1"/>
  <c r="R910" i="1"/>
  <c r="M926" i="1"/>
  <c r="Q942" i="1"/>
  <c r="J950" i="1"/>
  <c r="O934" i="1"/>
  <c r="K938" i="1"/>
  <c r="M865" i="1"/>
  <c r="P889" i="1"/>
  <c r="K913" i="1"/>
  <c r="R937" i="1"/>
  <c r="K961" i="1"/>
  <c r="L985" i="1"/>
  <c r="M882" i="1"/>
  <c r="B946" i="1"/>
  <c r="P978" i="1"/>
  <c r="K399" i="1"/>
  <c r="R399" i="1"/>
  <c r="N399" i="1"/>
  <c r="B391" i="1"/>
  <c r="A391" i="1"/>
  <c r="L391" i="1"/>
  <c r="P383" i="1"/>
  <c r="O383" i="1"/>
  <c r="J383" i="1"/>
  <c r="K383" i="1"/>
  <c r="A942" i="1"/>
  <c r="O942" i="1"/>
  <c r="P918" i="1"/>
  <c r="L918" i="1"/>
  <c r="A878" i="1"/>
  <c r="M878" i="1"/>
  <c r="O870" i="1"/>
  <c r="L894" i="1"/>
  <c r="Q902" i="1"/>
  <c r="A902" i="1"/>
  <c r="P910" i="1"/>
  <c r="R918" i="1"/>
  <c r="N926" i="1"/>
  <c r="N942" i="1"/>
  <c r="P950" i="1"/>
  <c r="A950" i="1"/>
  <c r="K850" i="1"/>
  <c r="O866" i="1"/>
  <c r="K906" i="1"/>
  <c r="M922" i="1"/>
  <c r="K954" i="1"/>
  <c r="L986" i="1"/>
  <c r="P878" i="1"/>
  <c r="M934" i="1"/>
  <c r="R874" i="1"/>
  <c r="R962" i="1"/>
  <c r="B865" i="1"/>
  <c r="A889" i="1"/>
  <c r="M913" i="1"/>
  <c r="P937" i="1"/>
  <c r="Q961" i="1"/>
  <c r="J985" i="1"/>
  <c r="O914" i="1"/>
  <c r="M344" i="1"/>
  <c r="A344" i="1"/>
  <c r="N344" i="1"/>
  <c r="J344" i="1"/>
  <c r="P344" i="1"/>
  <c r="B374" i="1"/>
  <c r="J374" i="1"/>
  <c r="N365" i="1"/>
  <c r="O365" i="1"/>
  <c r="A365" i="1"/>
  <c r="Q365" i="1"/>
  <c r="P365" i="1"/>
  <c r="A360" i="1"/>
  <c r="O360" i="1"/>
  <c r="B774" i="1"/>
  <c r="A774" i="1"/>
  <c r="B742" i="1"/>
  <c r="A742" i="1"/>
  <c r="M380" i="1"/>
  <c r="N384" i="1"/>
  <c r="M365" i="1"/>
  <c r="R360" i="1"/>
  <c r="Q955" i="1"/>
  <c r="Q875" i="1"/>
  <c r="R923" i="1"/>
  <c r="J851" i="1"/>
  <c r="L899" i="1"/>
  <c r="K971" i="1"/>
  <c r="A971" i="1"/>
  <c r="M891" i="1"/>
  <c r="P939" i="1"/>
  <c r="N586" i="1"/>
  <c r="B586" i="1"/>
  <c r="M618" i="1"/>
  <c r="P642" i="1"/>
  <c r="Q666" i="1"/>
  <c r="K666" i="1"/>
  <c r="N682" i="1"/>
  <c r="O675" i="1"/>
  <c r="R538" i="1"/>
  <c r="N554" i="1"/>
  <c r="R570" i="1"/>
  <c r="R602" i="1"/>
  <c r="R1163" i="1"/>
  <c r="L1163" i="1"/>
  <c r="N1163" i="1"/>
  <c r="Q1155" i="1"/>
  <c r="R1155" i="1"/>
  <c r="B1215" i="1"/>
  <c r="O1215" i="1"/>
  <c r="P1215" i="1"/>
  <c r="M1215" i="1"/>
  <c r="K1207" i="1"/>
  <c r="M1207" i="1"/>
  <c r="A1207" i="1"/>
  <c r="A1199" i="1"/>
  <c r="P1199" i="1"/>
  <c r="R1199" i="1"/>
  <c r="K365" i="1"/>
  <c r="R365" i="1"/>
  <c r="K358" i="1"/>
  <c r="J358" i="1"/>
  <c r="B358" i="1"/>
  <c r="L358" i="1"/>
  <c r="B798" i="1"/>
  <c r="A798" i="1"/>
  <c r="B766" i="1"/>
  <c r="A766" i="1"/>
  <c r="R1162" i="1"/>
  <c r="Q1162" i="1"/>
  <c r="M1162" i="1"/>
  <c r="M1154" i="1"/>
  <c r="Q1154" i="1"/>
  <c r="J1154" i="1"/>
  <c r="B1214" i="1"/>
  <c r="Q1214" i="1"/>
  <c r="M1206" i="1"/>
  <c r="P1206" i="1"/>
  <c r="J396" i="1"/>
  <c r="L396" i="1"/>
  <c r="N396" i="1"/>
  <c r="O396" i="1"/>
  <c r="B396" i="1"/>
  <c r="A396" i="1"/>
  <c r="P388" i="1"/>
  <c r="Q388" i="1"/>
  <c r="J388" i="1"/>
  <c r="P380" i="1"/>
  <c r="J380" i="1"/>
  <c r="R380" i="1"/>
  <c r="Q344" i="1"/>
  <c r="B365" i="1"/>
  <c r="Q372" i="1"/>
  <c r="P372" i="1"/>
  <c r="M372" i="1"/>
  <c r="K372" i="1"/>
  <c r="O372" i="1"/>
  <c r="J372" i="1"/>
  <c r="R324" i="1"/>
  <c r="K324" i="1"/>
  <c r="B324" i="1"/>
  <c r="J324" i="1"/>
  <c r="M324" i="1"/>
  <c r="A822" i="1"/>
  <c r="O955" i="1"/>
  <c r="M875" i="1"/>
  <c r="Q923" i="1"/>
  <c r="K851" i="1"/>
  <c r="Q899" i="1"/>
  <c r="Q971" i="1"/>
  <c r="O891" i="1"/>
  <c r="B891" i="1"/>
  <c r="M939" i="1"/>
  <c r="J586" i="1"/>
  <c r="Q618" i="1"/>
  <c r="K618" i="1"/>
  <c r="N642" i="1"/>
  <c r="J666" i="1"/>
  <c r="A666" i="1"/>
  <c r="L682" i="1"/>
  <c r="P554" i="1"/>
  <c r="O570" i="1"/>
  <c r="K602" i="1"/>
  <c r="O634" i="1"/>
  <c r="N674" i="1"/>
  <c r="L1162" i="1"/>
  <c r="B1203" i="1"/>
  <c r="Q400" i="1"/>
  <c r="R344" i="1"/>
  <c r="L365" i="1"/>
  <c r="R348" i="1"/>
  <c r="K348" i="1"/>
  <c r="N348" i="1"/>
  <c r="Q348" i="1"/>
  <c r="O348" i="1"/>
  <c r="P348" i="1"/>
  <c r="B348" i="1"/>
  <c r="L348" i="1"/>
  <c r="B790" i="1"/>
  <c r="A790" i="1"/>
  <c r="B758" i="1"/>
  <c r="A758" i="1"/>
  <c r="N955" i="1"/>
  <c r="K875" i="1"/>
  <c r="N923" i="1"/>
  <c r="Q851" i="1"/>
  <c r="M899" i="1"/>
  <c r="P971" i="1"/>
  <c r="L891" i="1"/>
  <c r="L939" i="1"/>
  <c r="B939" i="1"/>
  <c r="R618" i="1"/>
  <c r="Q682" i="1"/>
  <c r="R683" i="1"/>
  <c r="K683" i="1"/>
  <c r="L683" i="1"/>
  <c r="N683" i="1"/>
  <c r="Q683" i="1"/>
  <c r="L1214" i="1"/>
  <c r="M1151" i="1"/>
  <c r="Q392" i="1"/>
  <c r="P400" i="1"/>
  <c r="M353" i="1"/>
  <c r="N353" i="1"/>
  <c r="O353" i="1"/>
  <c r="B353" i="1"/>
  <c r="A353" i="1"/>
  <c r="J353" i="1"/>
  <c r="K362" i="1"/>
  <c r="Q362" i="1"/>
  <c r="R362" i="1"/>
  <c r="R322" i="1"/>
  <c r="B322" i="1"/>
  <c r="J322" i="1"/>
  <c r="M322" i="1"/>
  <c r="Q322" i="1"/>
  <c r="A322" i="1"/>
  <c r="P322" i="1"/>
  <c r="L322" i="1"/>
  <c r="A830" i="1"/>
  <c r="B698" i="1"/>
  <c r="R698" i="1"/>
  <c r="K698" i="1"/>
  <c r="Q698" i="1"/>
  <c r="L698" i="1"/>
  <c r="N698" i="1"/>
  <c r="O698" i="1"/>
  <c r="O674" i="1"/>
  <c r="P674" i="1"/>
  <c r="A674" i="1"/>
  <c r="J674" i="1"/>
  <c r="K674" i="1"/>
  <c r="Q674" i="1"/>
  <c r="L674" i="1"/>
  <c r="L650" i="1"/>
  <c r="M650" i="1"/>
  <c r="N650" i="1"/>
  <c r="P650" i="1"/>
  <c r="A650" i="1"/>
  <c r="J650" i="1"/>
  <c r="A634" i="1"/>
  <c r="J634" i="1"/>
  <c r="B634" i="1"/>
  <c r="R634" i="1"/>
  <c r="K634" i="1"/>
  <c r="Q634" i="1"/>
  <c r="M634" i="1"/>
  <c r="N634" i="1"/>
  <c r="Q610" i="1"/>
  <c r="R610" i="1"/>
  <c r="J610" i="1"/>
  <c r="B610" i="1"/>
  <c r="N610" i="1"/>
  <c r="M610" i="1"/>
  <c r="L610" i="1"/>
  <c r="M602" i="1"/>
  <c r="J602" i="1"/>
  <c r="O602" i="1"/>
  <c r="P602" i="1"/>
  <c r="L602" i="1"/>
  <c r="N602" i="1"/>
  <c r="L594" i="1"/>
  <c r="A594" i="1"/>
  <c r="N594" i="1"/>
  <c r="B594" i="1"/>
  <c r="R594" i="1"/>
  <c r="O594" i="1"/>
  <c r="P594" i="1"/>
  <c r="P570" i="1"/>
  <c r="Q570" i="1"/>
  <c r="L570" i="1"/>
  <c r="A570" i="1"/>
  <c r="K570" i="1"/>
  <c r="B570" i="1"/>
  <c r="N570" i="1"/>
  <c r="B562" i="1"/>
  <c r="N562" i="1"/>
  <c r="M562" i="1"/>
  <c r="R562" i="1"/>
  <c r="O562" i="1"/>
  <c r="Q562" i="1"/>
  <c r="L562" i="1"/>
  <c r="J554" i="1"/>
  <c r="L554" i="1"/>
  <c r="A554" i="1"/>
  <c r="R554" i="1"/>
  <c r="M554" i="1"/>
  <c r="K554" i="1"/>
  <c r="O554" i="1"/>
  <c r="O546" i="1"/>
  <c r="P546" i="1"/>
  <c r="Q546" i="1"/>
  <c r="R546" i="1"/>
  <c r="A546" i="1"/>
  <c r="L546" i="1"/>
  <c r="A538" i="1"/>
  <c r="L538" i="1"/>
  <c r="B538" i="1"/>
  <c r="K538" i="1"/>
  <c r="M538" i="1"/>
  <c r="N538" i="1"/>
  <c r="P538" i="1"/>
  <c r="Q538" i="1"/>
  <c r="K1214" i="1"/>
  <c r="O374" i="1"/>
  <c r="J365" i="1"/>
  <c r="N346" i="1"/>
  <c r="J346" i="1"/>
  <c r="K346" i="1"/>
  <c r="L346" i="1"/>
  <c r="M346" i="1"/>
  <c r="B346" i="1"/>
  <c r="P346" i="1"/>
  <c r="B782" i="1"/>
  <c r="A782" i="1"/>
  <c r="B750" i="1"/>
  <c r="A750" i="1"/>
  <c r="K396" i="1"/>
  <c r="M388" i="1"/>
  <c r="B400" i="1"/>
  <c r="J400" i="1"/>
  <c r="A400" i="1"/>
  <c r="R400" i="1"/>
  <c r="L400" i="1"/>
  <c r="K400" i="1"/>
  <c r="N400" i="1"/>
  <c r="O400" i="1"/>
  <c r="A392" i="1"/>
  <c r="J392" i="1"/>
  <c r="B392" i="1"/>
  <c r="R392" i="1"/>
  <c r="L392" i="1"/>
  <c r="K392" i="1"/>
  <c r="N392" i="1"/>
  <c r="O392" i="1"/>
  <c r="O384" i="1"/>
  <c r="P384" i="1"/>
  <c r="Q384" i="1"/>
  <c r="B384" i="1"/>
  <c r="R384" i="1"/>
  <c r="L384" i="1"/>
  <c r="K384" i="1"/>
  <c r="A346" i="1"/>
  <c r="K344" i="1"/>
  <c r="L344" i="1"/>
  <c r="K353" i="1"/>
  <c r="A362" i="1"/>
  <c r="A369" i="1"/>
  <c r="O369" i="1"/>
  <c r="K369" i="1"/>
  <c r="P369" i="1"/>
  <c r="B369" i="1"/>
  <c r="R369" i="1"/>
  <c r="N369" i="1"/>
  <c r="Q369" i="1"/>
  <c r="A838" i="1"/>
  <c r="A806" i="1"/>
  <c r="A359" i="1"/>
  <c r="B796" i="1"/>
  <c r="B788" i="1"/>
  <c r="B780" i="1"/>
  <c r="B772" i="1"/>
  <c r="B764" i="1"/>
  <c r="B756" i="1"/>
  <c r="B748" i="1"/>
  <c r="B740" i="1"/>
  <c r="K729" i="1"/>
  <c r="L728" i="1"/>
  <c r="K725" i="1"/>
  <c r="L724" i="1"/>
  <c r="L721" i="1"/>
  <c r="M720" i="1"/>
  <c r="L717" i="1"/>
  <c r="M713" i="1"/>
  <c r="N712" i="1"/>
  <c r="N711" i="1"/>
  <c r="M709" i="1"/>
  <c r="N708" i="1"/>
  <c r="N707" i="1"/>
  <c r="Q665" i="1"/>
  <c r="R681" i="1"/>
  <c r="A689" i="1"/>
  <c r="J995" i="1"/>
  <c r="K1153" i="1"/>
  <c r="P345" i="1"/>
  <c r="B800" i="1"/>
  <c r="B792" i="1"/>
  <c r="B784" i="1"/>
  <c r="B776" i="1"/>
  <c r="B768" i="1"/>
  <c r="B760" i="1"/>
  <c r="B752" i="1"/>
  <c r="B744" i="1"/>
  <c r="J729" i="1"/>
  <c r="J728" i="1"/>
  <c r="J725" i="1"/>
  <c r="J724" i="1"/>
  <c r="K721" i="1"/>
  <c r="L720" i="1"/>
  <c r="K717" i="1"/>
  <c r="L713" i="1"/>
  <c r="M712" i="1"/>
  <c r="L711" i="1"/>
  <c r="L709" i="1"/>
  <c r="M708" i="1"/>
  <c r="B844" i="1"/>
  <c r="B836" i="1"/>
  <c r="B828" i="1"/>
  <c r="B820" i="1"/>
  <c r="B812" i="1"/>
  <c r="B804" i="1"/>
  <c r="K713" i="1"/>
  <c r="L712" i="1"/>
  <c r="K709" i="1"/>
  <c r="L708" i="1"/>
  <c r="M665" i="1"/>
  <c r="N681" i="1"/>
  <c r="K697" i="1"/>
  <c r="Q359" i="1"/>
  <c r="J359" i="1"/>
  <c r="A357" i="1"/>
  <c r="M345" i="1"/>
  <c r="M359" i="1"/>
  <c r="A799" i="1"/>
  <c r="A791" i="1"/>
  <c r="A783" i="1"/>
  <c r="A775" i="1"/>
  <c r="A767" i="1"/>
  <c r="A759" i="1"/>
  <c r="A751" i="1"/>
  <c r="A743" i="1"/>
  <c r="J713" i="1"/>
  <c r="J712" i="1"/>
  <c r="J709" i="1"/>
  <c r="J708" i="1"/>
  <c r="A1159" i="1"/>
  <c r="B681" i="1"/>
  <c r="L697" i="1"/>
  <c r="Q713" i="1"/>
  <c r="R712" i="1"/>
  <c r="Q709" i="1"/>
  <c r="J133" i="1"/>
  <c r="M204" i="1"/>
  <c r="P196" i="1"/>
  <c r="Q196" i="1"/>
  <c r="P321" i="1"/>
  <c r="N996" i="1"/>
  <c r="A996" i="1"/>
  <c r="Q1099" i="1"/>
  <c r="K1091" i="1"/>
  <c r="K305" i="1"/>
  <c r="A305" i="1"/>
  <c r="R228" i="1"/>
  <c r="M466" i="1"/>
  <c r="R474" i="1"/>
  <c r="L474" i="1"/>
  <c r="N482" i="1"/>
  <c r="R490" i="1"/>
  <c r="A490" i="1"/>
  <c r="N498" i="1"/>
  <c r="Q506" i="1"/>
  <c r="K514" i="1"/>
  <c r="B514" i="1"/>
  <c r="P522" i="1"/>
  <c r="R530" i="1"/>
  <c r="J463" i="1"/>
  <c r="O463" i="1"/>
  <c r="M1004" i="1"/>
  <c r="A1004" i="1"/>
  <c r="M1046" i="1"/>
  <c r="M124" i="1"/>
  <c r="O125" i="1"/>
  <c r="B125" i="1"/>
  <c r="O60" i="1"/>
  <c r="K52" i="1"/>
  <c r="M44" i="1"/>
  <c r="P44" i="1"/>
  <c r="R36" i="1"/>
  <c r="O28" i="1"/>
  <c r="A28" i="1"/>
  <c r="O20" i="1"/>
  <c r="M253" i="1"/>
  <c r="B253" i="1"/>
  <c r="R460" i="1"/>
  <c r="Q1107" i="1"/>
  <c r="Q331" i="1"/>
  <c r="P1220" i="1"/>
  <c r="B1220" i="1"/>
  <c r="L1177" i="1"/>
  <c r="M1136" i="1"/>
  <c r="J288" i="1"/>
  <c r="R167" i="1"/>
  <c r="A167" i="1"/>
  <c r="L1218" i="1"/>
  <c r="P1031" i="1"/>
  <c r="R157" i="1"/>
  <c r="A157" i="1"/>
  <c r="B519" i="1"/>
  <c r="N121" i="1"/>
  <c r="N31" i="1"/>
  <c r="P15" i="1"/>
  <c r="M311" i="1"/>
  <c r="B311" i="1"/>
  <c r="J270" i="1"/>
  <c r="N1186" i="1"/>
  <c r="M298" i="1"/>
  <c r="N1023" i="1"/>
  <c r="N1170" i="1"/>
  <c r="N527" i="1"/>
  <c r="A527" i="1"/>
  <c r="M47" i="1"/>
  <c r="Q224" i="1"/>
  <c r="J146" i="1"/>
  <c r="P1033" i="1"/>
  <c r="M216" i="1"/>
  <c r="L216" i="1"/>
  <c r="P133" i="1"/>
  <c r="Q133" i="1"/>
  <c r="L204" i="1"/>
  <c r="O196" i="1"/>
  <c r="B196" i="1"/>
  <c r="O321" i="1"/>
  <c r="L996" i="1"/>
  <c r="O1099" i="1"/>
  <c r="P1099" i="1"/>
  <c r="R1091" i="1"/>
  <c r="R305" i="1"/>
  <c r="B305" i="1"/>
  <c r="J228" i="1"/>
  <c r="K466" i="1"/>
  <c r="P474" i="1"/>
  <c r="B474" i="1"/>
  <c r="M482" i="1"/>
  <c r="J490" i="1"/>
  <c r="K498" i="1"/>
  <c r="M498" i="1"/>
  <c r="P506" i="1"/>
  <c r="L514" i="1"/>
  <c r="A514" i="1"/>
  <c r="O522" i="1"/>
  <c r="J530" i="1"/>
  <c r="K463" i="1"/>
  <c r="B463" i="1"/>
  <c r="L1004" i="1"/>
  <c r="K1046" i="1"/>
  <c r="L1046" i="1"/>
  <c r="L124" i="1"/>
  <c r="N125" i="1"/>
  <c r="A125" i="1"/>
  <c r="Q60" i="1"/>
  <c r="O52" i="1"/>
  <c r="K44" i="1"/>
  <c r="B44" i="1"/>
  <c r="J36" i="1"/>
  <c r="J28" i="1"/>
  <c r="K20" i="1"/>
  <c r="N20" i="1"/>
  <c r="L253" i="1"/>
  <c r="P460" i="1"/>
  <c r="J460" i="1"/>
  <c r="Q288" i="1"/>
  <c r="P167" i="1"/>
  <c r="B167" i="1"/>
  <c r="L157" i="1"/>
  <c r="M31" i="1"/>
  <c r="O15" i="1"/>
  <c r="L311" i="1"/>
  <c r="L298" i="1"/>
  <c r="M1023" i="1"/>
  <c r="L1170" i="1"/>
  <c r="O527" i="1"/>
  <c r="P47" i="1"/>
  <c r="B47" i="1"/>
  <c r="Q146" i="1"/>
  <c r="B1033" i="1"/>
  <c r="O1033" i="1"/>
  <c r="K459" i="1"/>
  <c r="N459" i="1"/>
  <c r="Q43" i="1"/>
  <c r="O43" i="1"/>
  <c r="B1003" i="1"/>
  <c r="M1003" i="1"/>
  <c r="A507" i="1"/>
  <c r="K507" i="1"/>
  <c r="K467" i="1"/>
  <c r="Q467" i="1"/>
  <c r="B320" i="1"/>
  <c r="L320" i="1"/>
  <c r="N133" i="1"/>
  <c r="A133" i="1"/>
  <c r="R204" i="1"/>
  <c r="M196" i="1"/>
  <c r="L321" i="1"/>
  <c r="M321" i="1"/>
  <c r="K996" i="1"/>
  <c r="M1099" i="1"/>
  <c r="A1099" i="1"/>
  <c r="Q1091" i="1"/>
  <c r="Q305" i="1"/>
  <c r="O228" i="1"/>
  <c r="B228" i="1"/>
  <c r="R466" i="1"/>
  <c r="N474" i="1"/>
  <c r="J482" i="1"/>
  <c r="L482" i="1"/>
  <c r="P490" i="1"/>
  <c r="R498" i="1"/>
  <c r="A498" i="1"/>
  <c r="N506" i="1"/>
  <c r="J514" i="1"/>
  <c r="N522" i="1"/>
  <c r="B522" i="1"/>
  <c r="P530" i="1"/>
  <c r="Q463" i="1"/>
  <c r="Q1004" i="1"/>
  <c r="J1046" i="1"/>
  <c r="A1046" i="1"/>
  <c r="R124" i="1"/>
  <c r="L125" i="1"/>
  <c r="R60" i="1"/>
  <c r="B60" i="1"/>
  <c r="J52" i="1"/>
  <c r="N44" i="1"/>
  <c r="M36" i="1"/>
  <c r="P36" i="1"/>
  <c r="M28" i="1"/>
  <c r="Q20" i="1"/>
  <c r="A20" i="1"/>
  <c r="R253" i="1"/>
  <c r="N460" i="1"/>
  <c r="A460" i="1"/>
  <c r="N157" i="1"/>
  <c r="R298" i="1"/>
  <c r="R1023" i="1"/>
  <c r="B1023" i="1"/>
  <c r="A1141" i="1"/>
  <c r="L1141" i="1"/>
  <c r="A225" i="1"/>
  <c r="R225" i="1"/>
  <c r="M133" i="1"/>
  <c r="J204" i="1"/>
  <c r="L196" i="1"/>
  <c r="K321" i="1"/>
  <c r="A321" i="1"/>
  <c r="R996" i="1"/>
  <c r="L1099" i="1"/>
  <c r="O1091" i="1"/>
  <c r="P1091" i="1"/>
  <c r="P305" i="1"/>
  <c r="N228" i="1"/>
  <c r="A228" i="1"/>
  <c r="Q466" i="1"/>
  <c r="M474" i="1"/>
  <c r="K482" i="1"/>
  <c r="B482" i="1"/>
  <c r="O490" i="1"/>
  <c r="J498" i="1"/>
  <c r="K506" i="1"/>
  <c r="M506" i="1"/>
  <c r="Q514" i="1"/>
  <c r="L522" i="1"/>
  <c r="A522" i="1"/>
  <c r="O530" i="1"/>
  <c r="P463" i="1"/>
  <c r="N1004" i="1"/>
  <c r="Q1046" i="1"/>
  <c r="Q124" i="1"/>
  <c r="J124" i="1"/>
  <c r="K125" i="1"/>
  <c r="M60" i="1"/>
  <c r="A60" i="1"/>
  <c r="Q52" i="1"/>
  <c r="O44" i="1"/>
  <c r="N36" i="1"/>
  <c r="B36" i="1"/>
  <c r="L28" i="1"/>
  <c r="M20" i="1"/>
  <c r="J253" i="1"/>
  <c r="M460" i="1"/>
  <c r="J219" i="1"/>
  <c r="K1115" i="1"/>
  <c r="L331" i="1"/>
  <c r="A331" i="1"/>
  <c r="K1220" i="1"/>
  <c r="J1136" i="1"/>
  <c r="A1136" i="1"/>
  <c r="M167" i="1"/>
  <c r="Q1218" i="1"/>
  <c r="M1141" i="1"/>
  <c r="B1141" i="1"/>
  <c r="K1031" i="1"/>
  <c r="M157" i="1"/>
  <c r="R121" i="1"/>
  <c r="O31" i="1"/>
  <c r="K15" i="1"/>
  <c r="Q311" i="1"/>
  <c r="P225" i="1"/>
  <c r="N270" i="1"/>
  <c r="R1186" i="1"/>
  <c r="B1186" i="1"/>
  <c r="N216" i="1"/>
  <c r="J1023" i="1"/>
  <c r="A1023" i="1"/>
  <c r="J1170" i="1"/>
  <c r="K47" i="1"/>
  <c r="L224" i="1"/>
  <c r="B224" i="1"/>
  <c r="M146" i="1"/>
  <c r="K1033" i="1"/>
  <c r="B1114" i="1"/>
  <c r="O1114" i="1"/>
  <c r="A84" i="1"/>
  <c r="O84" i="1"/>
  <c r="K157" i="1"/>
  <c r="A1107" i="1"/>
  <c r="M1107" i="1"/>
  <c r="L154" i="1"/>
  <c r="O154" i="1"/>
  <c r="K1177" i="1"/>
  <c r="R1177" i="1"/>
  <c r="A288" i="1"/>
  <c r="R288" i="1"/>
  <c r="A298" i="1"/>
  <c r="J298" i="1"/>
  <c r="A31" i="1"/>
  <c r="Q31" i="1"/>
  <c r="P527" i="1"/>
  <c r="Q527" i="1"/>
  <c r="P519" i="1"/>
  <c r="Q519" i="1"/>
  <c r="K133" i="1"/>
  <c r="O204" i="1"/>
  <c r="B204" i="1"/>
  <c r="R196" i="1"/>
  <c r="J321" i="1"/>
  <c r="P996" i="1"/>
  <c r="Q996" i="1"/>
  <c r="R1099" i="1"/>
  <c r="M1091" i="1"/>
  <c r="A1091" i="1"/>
  <c r="N305" i="1"/>
  <c r="L228" i="1"/>
  <c r="P466" i="1"/>
  <c r="B466" i="1"/>
  <c r="J474" i="1"/>
  <c r="P482" i="1"/>
  <c r="K490" i="1"/>
  <c r="M490" i="1"/>
  <c r="P498" i="1"/>
  <c r="R506" i="1"/>
  <c r="A506" i="1"/>
  <c r="O514" i="1"/>
  <c r="J522" i="1"/>
  <c r="K530" i="1"/>
  <c r="B530" i="1"/>
  <c r="M463" i="1"/>
  <c r="P1004" i="1"/>
  <c r="J1004" i="1"/>
  <c r="O1046" i="1"/>
  <c r="O124" i="1"/>
  <c r="A124" i="1"/>
  <c r="J125" i="1"/>
  <c r="K60" i="1"/>
  <c r="M52" i="1"/>
  <c r="B52" i="1"/>
  <c r="J44" i="1"/>
  <c r="O36" i="1"/>
  <c r="Q28" i="1"/>
  <c r="N28" i="1"/>
  <c r="J20" i="1"/>
  <c r="O253" i="1"/>
  <c r="P253" i="1"/>
  <c r="K460" i="1"/>
  <c r="P219" i="1"/>
  <c r="B219" i="1"/>
  <c r="B154" i="1"/>
  <c r="Q1115" i="1"/>
  <c r="R1107" i="1"/>
  <c r="R331" i="1"/>
  <c r="J1220" i="1"/>
  <c r="P1177" i="1"/>
  <c r="P1136" i="1"/>
  <c r="K288" i="1"/>
  <c r="K167" i="1"/>
  <c r="N1218" i="1"/>
  <c r="R1141" i="1"/>
  <c r="J1031" i="1"/>
  <c r="A1031" i="1"/>
  <c r="Q157" i="1"/>
  <c r="R519" i="1"/>
  <c r="Q121" i="1"/>
  <c r="J31" i="1"/>
  <c r="Q15" i="1"/>
  <c r="A15" i="1"/>
  <c r="O311" i="1"/>
  <c r="N225" i="1"/>
  <c r="M270" i="1"/>
  <c r="Q1186" i="1"/>
  <c r="K216" i="1"/>
  <c r="A216" i="1"/>
  <c r="O298" i="1"/>
  <c r="P1023" i="1"/>
  <c r="Q1170" i="1"/>
  <c r="A1170" i="1"/>
  <c r="J527" i="1"/>
  <c r="O47" i="1"/>
  <c r="R224" i="1"/>
  <c r="K146" i="1"/>
  <c r="B146" i="1"/>
  <c r="J1033" i="1"/>
  <c r="J82" i="1"/>
  <c r="Q82" i="1"/>
  <c r="N204" i="1"/>
  <c r="O996" i="1"/>
  <c r="L305" i="1"/>
  <c r="N466" i="1"/>
  <c r="L490" i="1"/>
  <c r="N514" i="1"/>
  <c r="L530" i="1"/>
  <c r="O1004" i="1"/>
  <c r="P125" i="1"/>
  <c r="L52" i="1"/>
  <c r="R28" i="1"/>
  <c r="N253" i="1"/>
  <c r="N82" i="1"/>
  <c r="L288" i="1"/>
  <c r="B288" i="1"/>
  <c r="O167" i="1"/>
  <c r="M1218" i="1"/>
  <c r="J1141" i="1"/>
  <c r="Q1031" i="1"/>
  <c r="J157" i="1"/>
  <c r="B157" i="1"/>
  <c r="J519" i="1"/>
  <c r="O121" i="1"/>
  <c r="P31" i="1"/>
  <c r="R15" i="1"/>
  <c r="N311" i="1"/>
  <c r="A311" i="1"/>
  <c r="M225" i="1"/>
  <c r="L270" i="1"/>
  <c r="O1186" i="1"/>
  <c r="R216" i="1"/>
  <c r="N298" i="1"/>
  <c r="O1023" i="1"/>
  <c r="O1170" i="1"/>
  <c r="B527" i="1"/>
  <c r="N47" i="1"/>
  <c r="R84" i="1"/>
  <c r="J224" i="1"/>
  <c r="R146" i="1"/>
  <c r="A146" i="1"/>
  <c r="Q1033" i="1"/>
  <c r="Q1084" i="1"/>
  <c r="L1089" i="1"/>
  <c r="Q1081" i="1"/>
  <c r="A1081" i="1"/>
  <c r="B1087" i="1"/>
  <c r="P1083" i="1"/>
  <c r="O1083" i="1"/>
  <c r="Q1083" i="1"/>
  <c r="M94" i="1"/>
  <c r="M99" i="1"/>
  <c r="R97" i="1"/>
  <c r="L92" i="1"/>
  <c r="N92" i="1"/>
  <c r="R100" i="1"/>
  <c r="K100" i="1"/>
  <c r="J240" i="1"/>
  <c r="K246" i="1"/>
  <c r="A246" i="1"/>
  <c r="L246" i="1"/>
  <c r="J246" i="1"/>
  <c r="R246" i="1"/>
  <c r="Q238" i="1"/>
  <c r="J238" i="1"/>
  <c r="O238" i="1"/>
  <c r="N238" i="1"/>
  <c r="P238" i="1"/>
  <c r="B189" i="1"/>
  <c r="O183" i="1"/>
  <c r="M411" i="1"/>
  <c r="O412" i="1"/>
  <c r="M428" i="1"/>
  <c r="Q452" i="1"/>
  <c r="Q1079" i="1"/>
  <c r="A1079" i="1"/>
  <c r="J1079" i="1"/>
  <c r="R1082" i="1"/>
  <c r="K1082" i="1"/>
  <c r="K93" i="1"/>
  <c r="M93" i="1"/>
  <c r="Q93" i="1"/>
  <c r="A101" i="1"/>
  <c r="P101" i="1"/>
  <c r="B101" i="1"/>
  <c r="R101" i="1"/>
  <c r="L245" i="1"/>
  <c r="B245" i="1"/>
  <c r="M245" i="1"/>
  <c r="R245" i="1"/>
  <c r="K245" i="1"/>
  <c r="Q237" i="1"/>
  <c r="J237" i="1"/>
  <c r="A237" i="1"/>
  <c r="N237" i="1"/>
  <c r="P237" i="1"/>
  <c r="O237" i="1"/>
  <c r="R412" i="1"/>
  <c r="A1089" i="1"/>
  <c r="O1089" i="1"/>
  <c r="B1089" i="1"/>
  <c r="P1089" i="1"/>
  <c r="K1081" i="1"/>
  <c r="L1081" i="1"/>
  <c r="A94" i="1"/>
  <c r="R94" i="1"/>
  <c r="K94" i="1"/>
  <c r="J94" i="1"/>
  <c r="R181" i="1"/>
  <c r="A181" i="1"/>
  <c r="J181" i="1"/>
  <c r="P181" i="1"/>
  <c r="Q181" i="1"/>
  <c r="J189" i="1"/>
  <c r="R189" i="1"/>
  <c r="P189" i="1"/>
  <c r="O189" i="1"/>
  <c r="Q189" i="1"/>
  <c r="L452" i="1"/>
  <c r="M452" i="1"/>
  <c r="J452" i="1"/>
  <c r="B452" i="1"/>
  <c r="O452" i="1"/>
  <c r="P452" i="1"/>
  <c r="R452" i="1"/>
  <c r="K452" i="1"/>
  <c r="A444" i="1"/>
  <c r="O444" i="1"/>
  <c r="P444" i="1"/>
  <c r="Q444" i="1"/>
  <c r="R444" i="1"/>
  <c r="K444" i="1"/>
  <c r="M444" i="1"/>
  <c r="B444" i="1"/>
  <c r="N444" i="1"/>
  <c r="K436" i="1"/>
  <c r="L436" i="1"/>
  <c r="A436" i="1"/>
  <c r="N436" i="1"/>
  <c r="P436" i="1"/>
  <c r="O436" i="1"/>
  <c r="J436" i="1"/>
  <c r="R436" i="1"/>
  <c r="Q428" i="1"/>
  <c r="J428" i="1"/>
  <c r="K428" i="1"/>
  <c r="L428" i="1"/>
  <c r="A428" i="1"/>
  <c r="N428" i="1"/>
  <c r="P428" i="1"/>
  <c r="O428" i="1"/>
  <c r="B420" i="1"/>
  <c r="M420" i="1"/>
  <c r="A420" i="1"/>
  <c r="N420" i="1"/>
  <c r="Q420" i="1"/>
  <c r="J420" i="1"/>
  <c r="K420" i="1"/>
  <c r="L420" i="1"/>
  <c r="P1082" i="1"/>
  <c r="A1082" i="1"/>
  <c r="B1079" i="1"/>
  <c r="A1083" i="1"/>
  <c r="J1089" i="1"/>
  <c r="N1081" i="1"/>
  <c r="K1088" i="1"/>
  <c r="R1088" i="1"/>
  <c r="L1088" i="1"/>
  <c r="B1080" i="1"/>
  <c r="J1080" i="1"/>
  <c r="K1080" i="1"/>
  <c r="R1080" i="1"/>
  <c r="Q100" i="1"/>
  <c r="A100" i="1"/>
  <c r="B92" i="1"/>
  <c r="B94" i="1"/>
  <c r="L93" i="1"/>
  <c r="M246" i="1"/>
  <c r="L237" i="1"/>
  <c r="L181" i="1"/>
  <c r="M182" i="1"/>
  <c r="A182" i="1"/>
  <c r="O182" i="1"/>
  <c r="N182" i="1"/>
  <c r="K182" i="1"/>
  <c r="Q190" i="1"/>
  <c r="J190" i="1"/>
  <c r="O190" i="1"/>
  <c r="N190" i="1"/>
  <c r="P190" i="1"/>
  <c r="M436" i="1"/>
  <c r="M1081" i="1"/>
  <c r="Q1087" i="1"/>
  <c r="A1087" i="1"/>
  <c r="J1087" i="1"/>
  <c r="N189" i="1"/>
  <c r="O181" i="1"/>
  <c r="K183" i="1"/>
  <c r="M183" i="1"/>
  <c r="A183" i="1"/>
  <c r="P183" i="1"/>
  <c r="Q183" i="1"/>
  <c r="R183" i="1"/>
  <c r="B191" i="1"/>
  <c r="K191" i="1"/>
  <c r="A191" i="1"/>
  <c r="L191" i="1"/>
  <c r="J191" i="1"/>
  <c r="R191" i="1"/>
  <c r="B412" i="1"/>
  <c r="M412" i="1"/>
  <c r="A412" i="1"/>
  <c r="N412" i="1"/>
  <c r="Q412" i="1"/>
  <c r="K412" i="1"/>
  <c r="L412" i="1"/>
  <c r="Q436" i="1"/>
  <c r="Q1089" i="1"/>
  <c r="R1081" i="1"/>
  <c r="Q94" i="1"/>
  <c r="K97" i="1"/>
  <c r="A97" i="1"/>
  <c r="L97" i="1"/>
  <c r="M189" i="1"/>
  <c r="M181" i="1"/>
  <c r="O184" i="1"/>
  <c r="P184" i="1"/>
  <c r="M184" i="1"/>
  <c r="N184" i="1"/>
  <c r="M192" i="1"/>
  <c r="L192" i="1"/>
  <c r="N192" i="1"/>
  <c r="A192" i="1"/>
  <c r="R192" i="1"/>
  <c r="B192" i="1"/>
  <c r="K192" i="1"/>
  <c r="R404" i="1"/>
  <c r="K404" i="1"/>
  <c r="B404" i="1"/>
  <c r="M404" i="1"/>
  <c r="Q404" i="1"/>
  <c r="J404" i="1"/>
  <c r="Q411" i="1"/>
  <c r="P411" i="1"/>
  <c r="J411" i="1"/>
  <c r="K411" i="1"/>
  <c r="A411" i="1"/>
  <c r="N411" i="1"/>
  <c r="B411" i="1"/>
  <c r="O411" i="1"/>
  <c r="O420" i="1"/>
  <c r="B436" i="1"/>
  <c r="Q449" i="1"/>
  <c r="A449" i="1"/>
  <c r="J449" i="1"/>
  <c r="K449" i="1"/>
  <c r="R449" i="1"/>
  <c r="M449" i="1"/>
  <c r="O449" i="1"/>
  <c r="P449" i="1"/>
  <c r="M441" i="1"/>
  <c r="N441" i="1"/>
  <c r="P441" i="1"/>
  <c r="A441" i="1"/>
  <c r="Q441" i="1"/>
  <c r="K441" i="1"/>
  <c r="R441" i="1"/>
  <c r="L441" i="1"/>
  <c r="B433" i="1"/>
  <c r="J433" i="1"/>
  <c r="K433" i="1"/>
  <c r="R433" i="1"/>
  <c r="M433" i="1"/>
  <c r="N433" i="1"/>
  <c r="P433" i="1"/>
  <c r="A433" i="1"/>
  <c r="Q433" i="1"/>
  <c r="O425" i="1"/>
  <c r="P425" i="1"/>
  <c r="B425" i="1"/>
  <c r="J425" i="1"/>
  <c r="K425" i="1"/>
  <c r="R425" i="1"/>
  <c r="M425" i="1"/>
  <c r="N425" i="1"/>
  <c r="N1089" i="1"/>
  <c r="J1081" i="1"/>
  <c r="O94" i="1"/>
  <c r="M240" i="1"/>
  <c r="L240" i="1"/>
  <c r="N240" i="1"/>
  <c r="A240" i="1"/>
  <c r="R240" i="1"/>
  <c r="B240" i="1"/>
  <c r="K240" i="1"/>
  <c r="L189" i="1"/>
  <c r="K181" i="1"/>
  <c r="R420" i="1"/>
  <c r="L444" i="1"/>
  <c r="M1089" i="1"/>
  <c r="B1081" i="1"/>
  <c r="J1084" i="1"/>
  <c r="R1084" i="1"/>
  <c r="N94" i="1"/>
  <c r="J99" i="1"/>
  <c r="L99" i="1"/>
  <c r="N232" i="1"/>
  <c r="O232" i="1"/>
  <c r="B232" i="1"/>
  <c r="K232" i="1"/>
  <c r="M232" i="1"/>
  <c r="L232" i="1"/>
  <c r="B239" i="1"/>
  <c r="K239" i="1"/>
  <c r="A239" i="1"/>
  <c r="L239" i="1"/>
  <c r="J239" i="1"/>
  <c r="R239" i="1"/>
  <c r="K189" i="1"/>
  <c r="B181" i="1"/>
  <c r="A404" i="1"/>
  <c r="A417" i="1"/>
  <c r="Q417" i="1"/>
  <c r="B417" i="1"/>
  <c r="J417" i="1"/>
  <c r="L417" i="1"/>
  <c r="O417" i="1"/>
  <c r="P417" i="1"/>
  <c r="N409" i="1"/>
  <c r="O409" i="1"/>
  <c r="A409" i="1"/>
  <c r="Q409" i="1"/>
  <c r="L409" i="1"/>
  <c r="M409" i="1"/>
  <c r="A425" i="1"/>
  <c r="B449" i="1"/>
  <c r="P420" i="1"/>
  <c r="J444" i="1"/>
  <c r="R410" i="1"/>
  <c r="M418" i="1"/>
  <c r="L435" i="1"/>
  <c r="K419" i="1"/>
  <c r="K451" i="1"/>
  <c r="A451" i="1"/>
  <c r="R426" i="1"/>
  <c r="M434" i="1"/>
  <c r="P442" i="1"/>
  <c r="B442" i="1"/>
  <c r="L450" i="1"/>
  <c r="L427" i="1"/>
  <c r="J443" i="1"/>
  <c r="B443" i="1"/>
  <c r="Q410" i="1"/>
  <c r="J410" i="1"/>
  <c r="L418" i="1"/>
  <c r="K435" i="1"/>
  <c r="R419" i="1"/>
  <c r="J451" i="1"/>
  <c r="Q426" i="1"/>
  <c r="J426" i="1"/>
  <c r="L434" i="1"/>
  <c r="O442" i="1"/>
  <c r="A442" i="1"/>
  <c r="R450" i="1"/>
  <c r="K427" i="1"/>
  <c r="R443" i="1"/>
  <c r="A443" i="1"/>
  <c r="A965" i="1"/>
  <c r="Q965" i="1"/>
  <c r="K941" i="1"/>
  <c r="R941" i="1"/>
  <c r="B925" i="1"/>
  <c r="R925" i="1"/>
  <c r="A901" i="1"/>
  <c r="P901" i="1"/>
  <c r="Q893" i="1"/>
  <c r="M893" i="1"/>
  <c r="A861" i="1"/>
  <c r="L861" i="1"/>
  <c r="O419" i="1"/>
  <c r="B419" i="1"/>
  <c r="M451" i="1"/>
  <c r="P427" i="1"/>
  <c r="Q427" i="1"/>
  <c r="M443" i="1"/>
  <c r="P98" i="1"/>
  <c r="A98" i="1"/>
  <c r="K187" i="1"/>
  <c r="L179" i="1"/>
  <c r="L410" i="1"/>
  <c r="O418" i="1"/>
  <c r="A418" i="1"/>
  <c r="Q405" i="1"/>
  <c r="N435" i="1"/>
  <c r="A435" i="1"/>
  <c r="M419" i="1"/>
  <c r="R451" i="1"/>
  <c r="Q451" i="1"/>
  <c r="L426" i="1"/>
  <c r="O434" i="1"/>
  <c r="A434" i="1"/>
  <c r="R442" i="1"/>
  <c r="N450" i="1"/>
  <c r="N427" i="1"/>
  <c r="A427" i="1"/>
  <c r="K443" i="1"/>
  <c r="L95" i="1"/>
  <c r="N98" i="1"/>
  <c r="O244" i="1"/>
  <c r="R233" i="1"/>
  <c r="N236" i="1"/>
  <c r="Q180" i="1"/>
  <c r="R185" i="1"/>
  <c r="L406" i="1"/>
  <c r="K416" i="1"/>
  <c r="R408" i="1"/>
  <c r="N429" i="1"/>
  <c r="M445" i="1"/>
  <c r="L438" i="1"/>
  <c r="K424" i="1"/>
  <c r="J440" i="1"/>
  <c r="P451" i="1"/>
  <c r="Q442" i="1"/>
  <c r="P443" i="1"/>
  <c r="A703" i="1"/>
  <c r="K703" i="1"/>
  <c r="N703" i="1"/>
  <c r="L703" i="1"/>
  <c r="Q703" i="1"/>
  <c r="Q695" i="1"/>
  <c r="R695" i="1"/>
  <c r="N695" i="1"/>
  <c r="L695" i="1"/>
  <c r="N687" i="1"/>
  <c r="L687" i="1"/>
  <c r="P687" i="1"/>
  <c r="R687" i="1"/>
  <c r="R679" i="1"/>
  <c r="B679" i="1"/>
  <c r="M679" i="1"/>
  <c r="P679" i="1"/>
  <c r="P671" i="1"/>
  <c r="J671" i="1"/>
  <c r="B671" i="1"/>
  <c r="M671" i="1"/>
  <c r="B663" i="1"/>
  <c r="M663" i="1"/>
  <c r="O663" i="1"/>
  <c r="J663" i="1"/>
  <c r="J655" i="1"/>
  <c r="A655" i="1"/>
  <c r="K655" i="1"/>
  <c r="O655" i="1"/>
  <c r="O647" i="1"/>
  <c r="Q647" i="1"/>
  <c r="A647" i="1"/>
  <c r="K647" i="1"/>
  <c r="A639" i="1"/>
  <c r="K639" i="1"/>
  <c r="N639" i="1"/>
  <c r="L639" i="1"/>
  <c r="Q639" i="1"/>
  <c r="Q631" i="1"/>
  <c r="R631" i="1"/>
  <c r="N631" i="1"/>
  <c r="L631" i="1"/>
  <c r="N623" i="1"/>
  <c r="L623" i="1"/>
  <c r="P623" i="1"/>
  <c r="R623" i="1"/>
  <c r="P615" i="1"/>
  <c r="B615" i="1"/>
  <c r="L615" i="1"/>
  <c r="M615" i="1"/>
  <c r="R607" i="1"/>
  <c r="Q607" i="1"/>
  <c r="B607" i="1"/>
  <c r="O607" i="1"/>
  <c r="J599" i="1"/>
  <c r="M599" i="1"/>
  <c r="A591" i="1"/>
  <c r="Q591" i="1"/>
  <c r="J591" i="1"/>
  <c r="K583" i="1"/>
  <c r="A583" i="1"/>
  <c r="M583" i="1"/>
  <c r="P575" i="1"/>
  <c r="N575" i="1"/>
  <c r="K575" i="1"/>
  <c r="O567" i="1"/>
  <c r="P567" i="1"/>
  <c r="Q567" i="1"/>
  <c r="R559" i="1"/>
  <c r="O559" i="1"/>
  <c r="B551" i="1"/>
  <c r="N551" i="1"/>
  <c r="R551" i="1"/>
  <c r="L543" i="1"/>
  <c r="B543" i="1"/>
  <c r="Q543" i="1"/>
  <c r="A991" i="1"/>
  <c r="K991" i="1"/>
  <c r="L991" i="1"/>
  <c r="O991" i="1"/>
  <c r="R991" i="1"/>
  <c r="N1160" i="1"/>
  <c r="J1160" i="1"/>
  <c r="A1160" i="1"/>
  <c r="R1160" i="1"/>
  <c r="B1160" i="1"/>
  <c r="M1160" i="1"/>
  <c r="K1152" i="1"/>
  <c r="P1152" i="1"/>
  <c r="Q1152" i="1"/>
  <c r="R1152" i="1"/>
  <c r="L1152" i="1"/>
  <c r="B1212" i="1"/>
  <c r="M1212" i="1"/>
  <c r="N1212" i="1"/>
  <c r="P1212" i="1"/>
  <c r="R1212" i="1"/>
  <c r="A1204" i="1"/>
  <c r="O1204" i="1"/>
  <c r="M1204" i="1"/>
  <c r="N1204" i="1"/>
  <c r="P1204" i="1"/>
  <c r="R1204" i="1"/>
  <c r="A402" i="1"/>
  <c r="O402" i="1"/>
  <c r="P402" i="1"/>
  <c r="B402" i="1"/>
  <c r="Q402" i="1"/>
  <c r="J402" i="1"/>
  <c r="L402" i="1"/>
  <c r="L394" i="1"/>
  <c r="N394" i="1"/>
  <c r="O394" i="1"/>
  <c r="A394" i="1"/>
  <c r="P394" i="1"/>
  <c r="R394" i="1"/>
  <c r="J386" i="1"/>
  <c r="Q386" i="1"/>
  <c r="L386" i="1"/>
  <c r="M386" i="1"/>
  <c r="N386" i="1"/>
  <c r="B386" i="1"/>
  <c r="A543" i="1"/>
  <c r="A551" i="1"/>
  <c r="B559" i="1"/>
  <c r="B567" i="1"/>
  <c r="B575" i="1"/>
  <c r="P583" i="1"/>
  <c r="P591" i="1"/>
  <c r="P599" i="1"/>
  <c r="P607" i="1"/>
  <c r="A615" i="1"/>
  <c r="M631" i="1"/>
  <c r="R639" i="1"/>
  <c r="J647" i="1"/>
  <c r="P655" i="1"/>
  <c r="N663" i="1"/>
  <c r="A671" i="1"/>
  <c r="M687" i="1"/>
  <c r="K695" i="1"/>
  <c r="J703" i="1"/>
  <c r="P1160" i="1"/>
  <c r="B1204" i="1"/>
  <c r="A1152" i="1"/>
  <c r="R1159" i="1"/>
  <c r="Q1159" i="1"/>
  <c r="K1159" i="1"/>
  <c r="M1159" i="1"/>
  <c r="R1151" i="1"/>
  <c r="K1151" i="1"/>
  <c r="B1151" i="1"/>
  <c r="N1151" i="1"/>
  <c r="N1211" i="1"/>
  <c r="P1211" i="1"/>
  <c r="A1211" i="1"/>
  <c r="Q1211" i="1"/>
  <c r="B1211" i="1"/>
  <c r="L1211" i="1"/>
  <c r="L1203" i="1"/>
  <c r="P1203" i="1"/>
  <c r="Q1203" i="1"/>
  <c r="A1203" i="1"/>
  <c r="K1203" i="1"/>
  <c r="P386" i="1"/>
  <c r="J394" i="1"/>
  <c r="P401" i="1"/>
  <c r="L401" i="1"/>
  <c r="M401" i="1"/>
  <c r="N401" i="1"/>
  <c r="A401" i="1"/>
  <c r="J401" i="1"/>
  <c r="M393" i="1"/>
  <c r="A393" i="1"/>
  <c r="R393" i="1"/>
  <c r="K393" i="1"/>
  <c r="L393" i="1"/>
  <c r="P393" i="1"/>
  <c r="B385" i="1"/>
  <c r="J385" i="1"/>
  <c r="Q385" i="1"/>
  <c r="A385" i="1"/>
  <c r="R385" i="1"/>
  <c r="K385" i="1"/>
  <c r="N385" i="1"/>
  <c r="R890" i="1"/>
  <c r="L938" i="1"/>
  <c r="B938" i="1"/>
  <c r="L857" i="1"/>
  <c r="O865" i="1"/>
  <c r="K865" i="1"/>
  <c r="K873" i="1"/>
  <c r="N881" i="1"/>
  <c r="B881" i="1"/>
  <c r="O889" i="1"/>
  <c r="J897" i="1"/>
  <c r="N905" i="1"/>
  <c r="A905" i="1"/>
  <c r="P913" i="1"/>
  <c r="J921" i="1"/>
  <c r="N929" i="1"/>
  <c r="M929" i="1"/>
  <c r="J937" i="1"/>
  <c r="L945" i="1"/>
  <c r="B945" i="1"/>
  <c r="P953" i="1"/>
  <c r="R961" i="1"/>
  <c r="M969" i="1"/>
  <c r="B969" i="1"/>
  <c r="Q977" i="1"/>
  <c r="K985" i="1"/>
  <c r="L858" i="1"/>
  <c r="Q882" i="1"/>
  <c r="P914" i="1"/>
  <c r="L914" i="1"/>
  <c r="R930" i="1"/>
  <c r="K946" i="1"/>
  <c r="A946" i="1"/>
  <c r="O970" i="1"/>
  <c r="Q898" i="1"/>
  <c r="M978" i="1"/>
  <c r="N978" i="1"/>
  <c r="N543" i="1"/>
  <c r="Q551" i="1"/>
  <c r="M559" i="1"/>
  <c r="A559" i="1"/>
  <c r="A567" i="1"/>
  <c r="A575" i="1"/>
  <c r="B583" i="1"/>
  <c r="B591" i="1"/>
  <c r="B599" i="1"/>
  <c r="A607" i="1"/>
  <c r="M623" i="1"/>
  <c r="K631" i="1"/>
  <c r="J639" i="1"/>
  <c r="P647" i="1"/>
  <c r="N655" i="1"/>
  <c r="A663" i="1"/>
  <c r="L679" i="1"/>
  <c r="K687" i="1"/>
  <c r="J695" i="1"/>
  <c r="P703" i="1"/>
  <c r="Q991" i="1"/>
  <c r="L1160" i="1"/>
  <c r="O1211" i="1"/>
  <c r="P1159" i="1"/>
  <c r="L1212" i="1"/>
  <c r="N393" i="1"/>
  <c r="O386" i="1"/>
  <c r="B394" i="1"/>
  <c r="Q398" i="1"/>
  <c r="O543" i="1"/>
  <c r="O551" i="1"/>
  <c r="Q559" i="1"/>
  <c r="N567" i="1"/>
  <c r="Q575" i="1"/>
  <c r="Q583" i="1"/>
  <c r="M591" i="1"/>
  <c r="L599" i="1"/>
  <c r="A599" i="1"/>
  <c r="K615" i="1"/>
  <c r="K623" i="1"/>
  <c r="J631" i="1"/>
  <c r="P639" i="1"/>
  <c r="N647" i="1"/>
  <c r="B655" i="1"/>
  <c r="L671" i="1"/>
  <c r="K679" i="1"/>
  <c r="J687" i="1"/>
  <c r="P695" i="1"/>
  <c r="O703" i="1"/>
  <c r="M991" i="1"/>
  <c r="K1160" i="1"/>
  <c r="M1211" i="1"/>
  <c r="N1159" i="1"/>
  <c r="K1212" i="1"/>
  <c r="P385" i="1"/>
  <c r="B393" i="1"/>
  <c r="K386" i="1"/>
  <c r="N402" i="1"/>
  <c r="Q399" i="1"/>
  <c r="O399" i="1"/>
  <c r="P399" i="1"/>
  <c r="J399" i="1"/>
  <c r="A399" i="1"/>
  <c r="L399" i="1"/>
  <c r="N391" i="1"/>
  <c r="M391" i="1"/>
  <c r="O391" i="1"/>
  <c r="P391" i="1"/>
  <c r="R391" i="1"/>
  <c r="B383" i="1"/>
  <c r="R383" i="1"/>
  <c r="A383" i="1"/>
  <c r="L383" i="1"/>
  <c r="M383" i="1"/>
  <c r="N383" i="1"/>
  <c r="Q383" i="1"/>
  <c r="N858" i="1"/>
  <c r="J858" i="1"/>
  <c r="J882" i="1"/>
  <c r="K914" i="1"/>
  <c r="A914" i="1"/>
  <c r="O930" i="1"/>
  <c r="J946" i="1"/>
  <c r="L970" i="1"/>
  <c r="B970" i="1"/>
  <c r="J898" i="1"/>
  <c r="K978" i="1"/>
  <c r="A978" i="1"/>
  <c r="M543" i="1"/>
  <c r="M551" i="1"/>
  <c r="N559" i="1"/>
  <c r="M567" i="1"/>
  <c r="M575" i="1"/>
  <c r="N583" i="1"/>
  <c r="N591" i="1"/>
  <c r="Q599" i="1"/>
  <c r="N607" i="1"/>
  <c r="Q615" i="1"/>
  <c r="J623" i="1"/>
  <c r="P631" i="1"/>
  <c r="O639" i="1"/>
  <c r="B647" i="1"/>
  <c r="L663" i="1"/>
  <c r="K671" i="1"/>
  <c r="J679" i="1"/>
  <c r="Q687" i="1"/>
  <c r="O695" i="1"/>
  <c r="B703" i="1"/>
  <c r="J991" i="1"/>
  <c r="K1211" i="1"/>
  <c r="L1159" i="1"/>
  <c r="Q1212" i="1"/>
  <c r="R386" i="1"/>
  <c r="M402" i="1"/>
  <c r="A398" i="1"/>
  <c r="K398" i="1"/>
  <c r="L398" i="1"/>
  <c r="N398" i="1"/>
  <c r="O398" i="1"/>
  <c r="P398" i="1"/>
  <c r="R398" i="1"/>
  <c r="Q390" i="1"/>
  <c r="R390" i="1"/>
  <c r="B390" i="1"/>
  <c r="N390" i="1"/>
  <c r="O390" i="1"/>
  <c r="K390" i="1"/>
  <c r="N382" i="1"/>
  <c r="M382" i="1"/>
  <c r="Q382" i="1"/>
  <c r="A382" i="1"/>
  <c r="B382" i="1"/>
  <c r="O382" i="1"/>
  <c r="R382" i="1"/>
  <c r="O1151" i="1"/>
  <c r="N890" i="1"/>
  <c r="J938" i="1"/>
  <c r="Q857" i="1"/>
  <c r="P865" i="1"/>
  <c r="Q873" i="1"/>
  <c r="M873" i="1"/>
  <c r="K881" i="1"/>
  <c r="L889" i="1"/>
  <c r="B889" i="1"/>
  <c r="O897" i="1"/>
  <c r="R905" i="1"/>
  <c r="Q913" i="1"/>
  <c r="A913" i="1"/>
  <c r="P921" i="1"/>
  <c r="J929" i="1"/>
  <c r="N937" i="1"/>
  <c r="O937" i="1"/>
  <c r="J945" i="1"/>
  <c r="L953" i="1"/>
  <c r="A953" i="1"/>
  <c r="P961" i="1"/>
  <c r="R969" i="1"/>
  <c r="M977" i="1"/>
  <c r="B977" i="1"/>
  <c r="Q985" i="1"/>
  <c r="Q858" i="1"/>
  <c r="B858" i="1"/>
  <c r="O882" i="1"/>
  <c r="Q914" i="1"/>
  <c r="P930" i="1"/>
  <c r="L930" i="1"/>
  <c r="Q946" i="1"/>
  <c r="K970" i="1"/>
  <c r="A970" i="1"/>
  <c r="O898" i="1"/>
  <c r="R978" i="1"/>
  <c r="K543" i="1"/>
  <c r="L551" i="1"/>
  <c r="L559" i="1"/>
  <c r="L567" i="1"/>
  <c r="O575" i="1"/>
  <c r="O583" i="1"/>
  <c r="O591" i="1"/>
  <c r="O599" i="1"/>
  <c r="M607" i="1"/>
  <c r="O615" i="1"/>
  <c r="Q623" i="1"/>
  <c r="O631" i="1"/>
  <c r="B639" i="1"/>
  <c r="L655" i="1"/>
  <c r="K663" i="1"/>
  <c r="R671" i="1"/>
  <c r="Q679" i="1"/>
  <c r="O687" i="1"/>
  <c r="B695" i="1"/>
  <c r="P991" i="1"/>
  <c r="R1211" i="1"/>
  <c r="B1159" i="1"/>
  <c r="A1212" i="1"/>
  <c r="B1163" i="1"/>
  <c r="O1163" i="1"/>
  <c r="K1163" i="1"/>
  <c r="M1163" i="1"/>
  <c r="P1163" i="1"/>
  <c r="N1155" i="1"/>
  <c r="K1155" i="1"/>
  <c r="M1155" i="1"/>
  <c r="P1155" i="1"/>
  <c r="K1215" i="1"/>
  <c r="Q1215" i="1"/>
  <c r="L1215" i="1"/>
  <c r="N1215" i="1"/>
  <c r="R1207" i="1"/>
  <c r="Q1207" i="1"/>
  <c r="L1207" i="1"/>
  <c r="B1207" i="1"/>
  <c r="Q1199" i="1"/>
  <c r="J1199" i="1"/>
  <c r="K1199" i="1"/>
  <c r="B1199" i="1"/>
  <c r="M385" i="1"/>
  <c r="Q401" i="1"/>
  <c r="A386" i="1"/>
  <c r="K402" i="1"/>
  <c r="K391" i="1"/>
  <c r="M399" i="1"/>
  <c r="J390" i="1"/>
  <c r="Q890" i="1"/>
  <c r="L890" i="1"/>
  <c r="Q938" i="1"/>
  <c r="M857" i="1"/>
  <c r="Q865" i="1"/>
  <c r="N873" i="1"/>
  <c r="A873" i="1"/>
  <c r="P881" i="1"/>
  <c r="J889" i="1"/>
  <c r="R897" i="1"/>
  <c r="M897" i="1"/>
  <c r="K905" i="1"/>
  <c r="N913" i="1"/>
  <c r="B913" i="1"/>
  <c r="O921" i="1"/>
  <c r="R929" i="1"/>
  <c r="M937" i="1"/>
  <c r="A937" i="1"/>
  <c r="Q945" i="1"/>
  <c r="K953" i="1"/>
  <c r="N961" i="1"/>
  <c r="O961" i="1"/>
  <c r="J969" i="1"/>
  <c r="L977" i="1"/>
  <c r="A977" i="1"/>
  <c r="P985" i="1"/>
  <c r="O858" i="1"/>
  <c r="A858" i="1"/>
  <c r="N882" i="1"/>
  <c r="R914" i="1"/>
  <c r="N930" i="1"/>
  <c r="B930" i="1"/>
  <c r="P946" i="1"/>
  <c r="R970" i="1"/>
  <c r="N898" i="1"/>
  <c r="J978" i="1"/>
  <c r="R543" i="1"/>
  <c r="K551" i="1"/>
  <c r="K559" i="1"/>
  <c r="K567" i="1"/>
  <c r="L575" i="1"/>
  <c r="L583" i="1"/>
  <c r="L591" i="1"/>
  <c r="N599" i="1"/>
  <c r="L607" i="1"/>
  <c r="N615" i="1"/>
  <c r="O623" i="1"/>
  <c r="B631" i="1"/>
  <c r="L647" i="1"/>
  <c r="M655" i="1"/>
  <c r="R663" i="1"/>
  <c r="Q671" i="1"/>
  <c r="O679" i="1"/>
  <c r="B687" i="1"/>
  <c r="A695" i="1"/>
  <c r="B705" i="1"/>
  <c r="R705" i="1"/>
  <c r="K705" i="1"/>
  <c r="L705" i="1"/>
  <c r="O705" i="1"/>
  <c r="P697" i="1"/>
  <c r="Q697" i="1"/>
  <c r="A697" i="1"/>
  <c r="J697" i="1"/>
  <c r="M697" i="1"/>
  <c r="M689" i="1"/>
  <c r="O689" i="1"/>
  <c r="Q689" i="1"/>
  <c r="B689" i="1"/>
  <c r="R689" i="1"/>
  <c r="A681" i="1"/>
  <c r="K681" i="1"/>
  <c r="M681" i="1"/>
  <c r="O681" i="1"/>
  <c r="J681" i="1"/>
  <c r="O673" i="1"/>
  <c r="B673" i="1"/>
  <c r="R673" i="1"/>
  <c r="M673" i="1"/>
  <c r="Q673" i="1"/>
  <c r="L665" i="1"/>
  <c r="R665" i="1"/>
  <c r="K665" i="1"/>
  <c r="B665" i="1"/>
  <c r="O665" i="1"/>
  <c r="Q657" i="1"/>
  <c r="P657" i="1"/>
  <c r="A657" i="1"/>
  <c r="J657" i="1"/>
  <c r="M657" i="1"/>
  <c r="N649" i="1"/>
  <c r="O649" i="1"/>
  <c r="Q649" i="1"/>
  <c r="B649" i="1"/>
  <c r="R649" i="1"/>
  <c r="B641" i="1"/>
  <c r="R641" i="1"/>
  <c r="M641" i="1"/>
  <c r="O641" i="1"/>
  <c r="K641" i="1"/>
  <c r="P633" i="1"/>
  <c r="B633" i="1"/>
  <c r="R633" i="1"/>
  <c r="M633" i="1"/>
  <c r="Q633" i="1"/>
  <c r="M625" i="1"/>
  <c r="K625" i="1"/>
  <c r="B625" i="1"/>
  <c r="R625" i="1"/>
  <c r="O625" i="1"/>
  <c r="A617" i="1"/>
  <c r="K617" i="1"/>
  <c r="P617" i="1"/>
  <c r="J617" i="1"/>
  <c r="M617" i="1"/>
  <c r="L609" i="1"/>
  <c r="Q609" i="1"/>
  <c r="O609" i="1"/>
  <c r="B609" i="1"/>
  <c r="J609" i="1"/>
  <c r="N601" i="1"/>
  <c r="P601" i="1"/>
  <c r="J601" i="1"/>
  <c r="M601" i="1"/>
  <c r="A593" i="1"/>
  <c r="O593" i="1"/>
  <c r="N593" i="1"/>
  <c r="K593" i="1"/>
  <c r="J593" i="1"/>
  <c r="J585" i="1"/>
  <c r="M585" i="1"/>
  <c r="N585" i="1"/>
  <c r="K585" i="1"/>
  <c r="N577" i="1"/>
  <c r="O577" i="1"/>
  <c r="Q577" i="1"/>
  <c r="M577" i="1"/>
  <c r="M569" i="1"/>
  <c r="B569" i="1"/>
  <c r="L569" i="1"/>
  <c r="Q569" i="1"/>
  <c r="Q561" i="1"/>
  <c r="R561" i="1"/>
  <c r="B561" i="1"/>
  <c r="O561" i="1"/>
  <c r="B553" i="1"/>
  <c r="L553" i="1"/>
  <c r="P553" i="1"/>
  <c r="R553" i="1"/>
  <c r="R545" i="1"/>
  <c r="A545" i="1"/>
  <c r="M545" i="1"/>
  <c r="P545" i="1"/>
  <c r="P537" i="1"/>
  <c r="J537" i="1"/>
  <c r="A537" i="1"/>
  <c r="M537" i="1"/>
  <c r="N991" i="1"/>
  <c r="N1203" i="1"/>
  <c r="Q1151" i="1"/>
  <c r="L1204" i="1"/>
  <c r="N1152" i="1"/>
  <c r="N1162" i="1"/>
  <c r="P1162" i="1"/>
  <c r="B1162" i="1"/>
  <c r="K1162" i="1"/>
  <c r="R1154" i="1"/>
  <c r="N1154" i="1"/>
  <c r="P1154" i="1"/>
  <c r="B1154" i="1"/>
  <c r="K1154" i="1"/>
  <c r="A1214" i="1"/>
  <c r="N1214" i="1"/>
  <c r="P1214" i="1"/>
  <c r="R1214" i="1"/>
  <c r="M1214" i="1"/>
  <c r="L1206" i="1"/>
  <c r="N1206" i="1"/>
  <c r="A1206" i="1"/>
  <c r="B1206" i="1"/>
  <c r="R1206" i="1"/>
  <c r="L385" i="1"/>
  <c r="O401" i="1"/>
  <c r="Q394" i="1"/>
  <c r="R402" i="1"/>
  <c r="J391" i="1"/>
  <c r="B399" i="1"/>
  <c r="P390" i="1"/>
  <c r="M866" i="1"/>
  <c r="L954" i="1"/>
  <c r="P874" i="1"/>
  <c r="L855" i="1"/>
  <c r="K879" i="1"/>
  <c r="N895" i="1"/>
  <c r="N919" i="1"/>
  <c r="P943" i="1"/>
  <c r="N959" i="1"/>
  <c r="O983" i="1"/>
  <c r="M896" i="1"/>
  <c r="N960" i="1"/>
  <c r="O944" i="1"/>
  <c r="P890" i="1"/>
  <c r="O923" i="1"/>
  <c r="R857" i="1"/>
  <c r="L873" i="1"/>
  <c r="Q897" i="1"/>
  <c r="Q921" i="1"/>
  <c r="L937" i="1"/>
  <c r="M961" i="1"/>
  <c r="N985" i="1"/>
  <c r="P882" i="1"/>
  <c r="M930" i="1"/>
  <c r="P851" i="1"/>
  <c r="P898" i="1"/>
  <c r="J891" i="1"/>
  <c r="J543" i="1"/>
  <c r="J551" i="1"/>
  <c r="J559" i="1"/>
  <c r="R567" i="1"/>
  <c r="R575" i="1"/>
  <c r="R583" i="1"/>
  <c r="K591" i="1"/>
  <c r="K599" i="1"/>
  <c r="K607" i="1"/>
  <c r="R615" i="1"/>
  <c r="B623" i="1"/>
  <c r="A631" i="1"/>
  <c r="M647" i="1"/>
  <c r="R655" i="1"/>
  <c r="Q663" i="1"/>
  <c r="O671" i="1"/>
  <c r="N679" i="1"/>
  <c r="A687" i="1"/>
  <c r="M703" i="1"/>
  <c r="K537" i="1"/>
  <c r="J545" i="1"/>
  <c r="Q553" i="1"/>
  <c r="N561" i="1"/>
  <c r="A569" i="1"/>
  <c r="L585" i="1"/>
  <c r="M593" i="1"/>
  <c r="K601" i="1"/>
  <c r="N609" i="1"/>
  <c r="J625" i="1"/>
  <c r="O633" i="1"/>
  <c r="L641" i="1"/>
  <c r="R657" i="1"/>
  <c r="P665" i="1"/>
  <c r="L673" i="1"/>
  <c r="J689" i="1"/>
  <c r="O697" i="1"/>
  <c r="M705" i="1"/>
  <c r="B991" i="1"/>
  <c r="M1203" i="1"/>
  <c r="P1151" i="1"/>
  <c r="K1204" i="1"/>
  <c r="M1152" i="1"/>
  <c r="J393" i="1"/>
  <c r="K401" i="1"/>
  <c r="M394" i="1"/>
  <c r="Q391" i="1"/>
  <c r="L382" i="1"/>
  <c r="A390" i="1"/>
  <c r="A683" i="1"/>
  <c r="O683" i="1"/>
  <c r="R1201" i="1"/>
  <c r="R1209" i="1"/>
  <c r="L1149" i="1"/>
  <c r="K1157" i="1"/>
  <c r="P1158" i="1"/>
  <c r="M396" i="1"/>
  <c r="N381" i="1"/>
  <c r="A381" i="1"/>
  <c r="Q397" i="1"/>
  <c r="K380" i="1"/>
  <c r="R388" i="1"/>
  <c r="L374" i="1"/>
  <c r="K374" i="1"/>
  <c r="M374" i="1"/>
  <c r="R374" i="1"/>
  <c r="N374" i="1"/>
  <c r="P374" i="1"/>
  <c r="A374" i="1"/>
  <c r="Q374" i="1"/>
  <c r="N1201" i="1"/>
  <c r="N1209" i="1"/>
  <c r="Q1149" i="1"/>
  <c r="N1157" i="1"/>
  <c r="A1202" i="1"/>
  <c r="J1202" i="1"/>
  <c r="R396" i="1"/>
  <c r="O389" i="1"/>
  <c r="N389" i="1"/>
  <c r="J1153" i="1"/>
  <c r="B388" i="1"/>
  <c r="N388" i="1"/>
  <c r="L388" i="1"/>
  <c r="L380" i="1"/>
  <c r="Q380" i="1"/>
  <c r="L1201" i="1"/>
  <c r="A1209" i="1"/>
  <c r="B1149" i="1"/>
  <c r="K1158" i="1"/>
  <c r="P396" i="1"/>
  <c r="O380" i="1"/>
  <c r="A380" i="1"/>
  <c r="O388" i="1"/>
  <c r="B19" i="10" a="1"/>
  <c r="B19" i="10" s="1"/>
  <c r="A842" i="1"/>
  <c r="B842" i="1"/>
  <c r="A834" i="1"/>
  <c r="B834" i="1"/>
  <c r="A826" i="1"/>
  <c r="B826" i="1"/>
  <c r="A818" i="1"/>
  <c r="B818" i="1"/>
  <c r="A810" i="1"/>
  <c r="B810" i="1"/>
  <c r="A802" i="1"/>
  <c r="B802" i="1"/>
  <c r="A794" i="1"/>
  <c r="B794" i="1"/>
  <c r="A786" i="1"/>
  <c r="B786" i="1"/>
  <c r="A778" i="1"/>
  <c r="B778" i="1"/>
  <c r="A770" i="1"/>
  <c r="B770" i="1"/>
  <c r="A762" i="1"/>
  <c r="B762" i="1"/>
  <c r="A754" i="1"/>
  <c r="B754" i="1"/>
  <c r="A746" i="1"/>
  <c r="B746" i="1"/>
  <c r="A738" i="1"/>
  <c r="B738" i="1"/>
  <c r="J710" i="1"/>
  <c r="R710" i="1"/>
  <c r="K710" i="1"/>
  <c r="A710" i="1"/>
  <c r="L710" i="1"/>
  <c r="B710" i="1"/>
  <c r="M710" i="1"/>
  <c r="N710" i="1"/>
  <c r="O710" i="1"/>
  <c r="P710" i="1"/>
  <c r="J343" i="1"/>
  <c r="N343" i="1"/>
  <c r="B343" i="1"/>
  <c r="K343" i="1"/>
  <c r="A343" i="1"/>
  <c r="M343" i="1"/>
  <c r="P343" i="1"/>
  <c r="L343" i="1"/>
  <c r="J347" i="1"/>
  <c r="B347" i="1"/>
  <c r="A347" i="1"/>
  <c r="M347" i="1"/>
  <c r="P347" i="1"/>
  <c r="N347" i="1"/>
  <c r="L347" i="1"/>
  <c r="B323" i="1"/>
  <c r="R323" i="1"/>
  <c r="Q323" i="1"/>
  <c r="P323" i="1"/>
  <c r="N323" i="1"/>
  <c r="L323" i="1"/>
  <c r="K323" i="1"/>
  <c r="M323" i="1"/>
  <c r="O323" i="1"/>
  <c r="K351" i="1"/>
  <c r="J351" i="1"/>
  <c r="N351" i="1"/>
  <c r="R351" i="1"/>
  <c r="M351" i="1"/>
  <c r="P351" i="1"/>
  <c r="L351" i="1"/>
  <c r="L356" i="1"/>
  <c r="J356" i="1"/>
  <c r="B356" i="1"/>
  <c r="P356" i="1"/>
  <c r="Q356" i="1"/>
  <c r="N356" i="1"/>
  <c r="K356" i="1"/>
  <c r="A356" i="1"/>
  <c r="J730" i="1"/>
  <c r="R730" i="1"/>
  <c r="K730" i="1"/>
  <c r="A730" i="1"/>
  <c r="L730" i="1"/>
  <c r="B730" i="1"/>
  <c r="M730" i="1"/>
  <c r="N730" i="1"/>
  <c r="O730" i="1"/>
  <c r="P730" i="1"/>
  <c r="L360" i="1"/>
  <c r="B360" i="1"/>
  <c r="N360" i="1"/>
  <c r="K360" i="1"/>
  <c r="Q360" i="1"/>
  <c r="J360" i="1"/>
  <c r="P360" i="1"/>
  <c r="J726" i="1"/>
  <c r="R726" i="1"/>
  <c r="K726" i="1"/>
  <c r="A726" i="1"/>
  <c r="L726" i="1"/>
  <c r="B726" i="1"/>
  <c r="M726" i="1"/>
  <c r="N726" i="1"/>
  <c r="O726" i="1"/>
  <c r="P726" i="1"/>
  <c r="O347" i="1"/>
  <c r="R343" i="1"/>
  <c r="M360" i="1"/>
  <c r="A364" i="1"/>
  <c r="R364" i="1"/>
  <c r="L364" i="1"/>
  <c r="J364" i="1"/>
  <c r="B364" i="1"/>
  <c r="N364" i="1"/>
  <c r="O364" i="1"/>
  <c r="J722" i="1"/>
  <c r="R722" i="1"/>
  <c r="K722" i="1"/>
  <c r="A722" i="1"/>
  <c r="L722" i="1"/>
  <c r="B722" i="1"/>
  <c r="M722" i="1"/>
  <c r="N722" i="1"/>
  <c r="O722" i="1"/>
  <c r="P722" i="1"/>
  <c r="L366" i="1"/>
  <c r="J366" i="1"/>
  <c r="M366" i="1"/>
  <c r="A366" i="1"/>
  <c r="B366" i="1"/>
  <c r="P366" i="1"/>
  <c r="R366" i="1"/>
  <c r="J718" i="1"/>
  <c r="R718" i="1"/>
  <c r="K718" i="1"/>
  <c r="A718" i="1"/>
  <c r="L718" i="1"/>
  <c r="B718" i="1"/>
  <c r="M718" i="1"/>
  <c r="N718" i="1"/>
  <c r="O718" i="1"/>
  <c r="P718" i="1"/>
  <c r="R347" i="1"/>
  <c r="A323" i="1"/>
  <c r="L370" i="1"/>
  <c r="M370" i="1"/>
  <c r="A370" i="1"/>
  <c r="B370" i="1"/>
  <c r="R370" i="1"/>
  <c r="K370" i="1"/>
  <c r="J370" i="1"/>
  <c r="O370" i="1"/>
  <c r="J714" i="1"/>
  <c r="R714" i="1"/>
  <c r="K714" i="1"/>
  <c r="A714" i="1"/>
  <c r="L714" i="1"/>
  <c r="B714" i="1"/>
  <c r="M714" i="1"/>
  <c r="N714" i="1"/>
  <c r="O714" i="1"/>
  <c r="P714" i="1"/>
  <c r="Q710" i="1"/>
  <c r="B376" i="1"/>
  <c r="Q368" i="1"/>
  <c r="A345" i="1"/>
  <c r="B349" i="1"/>
  <c r="P376" i="1"/>
  <c r="Q354" i="1"/>
  <c r="P358" i="1"/>
  <c r="O1203" i="1"/>
  <c r="R352" i="1"/>
  <c r="R372" i="1"/>
  <c r="A376" i="1"/>
  <c r="N354" i="1"/>
  <c r="N362" i="1"/>
  <c r="L362" i="1"/>
  <c r="A358" i="1"/>
  <c r="M362" i="1"/>
  <c r="A324" i="1"/>
  <c r="A728" i="1"/>
  <c r="K728" i="1"/>
  <c r="M727" i="1"/>
  <c r="K724" i="1"/>
  <c r="M723" i="1"/>
  <c r="K720" i="1"/>
  <c r="M719" i="1"/>
  <c r="K716" i="1"/>
  <c r="M715" i="1"/>
  <c r="K712" i="1"/>
  <c r="M711" i="1"/>
  <c r="K708" i="1"/>
  <c r="M707" i="1"/>
  <c r="B843" i="1"/>
  <c r="B835" i="1"/>
  <c r="B827" i="1"/>
  <c r="B819" i="1"/>
  <c r="B811" i="1"/>
  <c r="B803" i="1"/>
  <c r="L707" i="1"/>
  <c r="K727" i="1"/>
  <c r="K723" i="1"/>
  <c r="K719" i="1"/>
  <c r="K715" i="1"/>
  <c r="K711" i="1"/>
  <c r="K707" i="1"/>
  <c r="N368" i="1"/>
  <c r="N376" i="1"/>
  <c r="N345" i="1"/>
  <c r="N349" i="1"/>
  <c r="B368" i="1"/>
  <c r="P352" i="1"/>
  <c r="L345" i="1"/>
  <c r="Q376" i="1"/>
  <c r="P349" i="1"/>
  <c r="M358" i="1"/>
  <c r="P354" i="1"/>
  <c r="B362" i="1"/>
  <c r="B797" i="1"/>
  <c r="B789" i="1"/>
  <c r="B781" i="1"/>
  <c r="B773" i="1"/>
  <c r="B765" i="1"/>
  <c r="B757" i="1"/>
  <c r="B749" i="1"/>
  <c r="B741" i="1"/>
  <c r="R727" i="1"/>
  <c r="R723" i="1"/>
  <c r="R719" i="1"/>
  <c r="R715" i="1"/>
  <c r="R711" i="1"/>
  <c r="R707" i="1"/>
  <c r="R368" i="1"/>
  <c r="A368" i="1"/>
  <c r="R345" i="1"/>
  <c r="R349" i="1"/>
  <c r="K345" i="1"/>
  <c r="K349" i="1"/>
  <c r="L349" i="1"/>
  <c r="N358" i="1"/>
  <c r="Q358" i="1"/>
  <c r="Q349" i="1"/>
  <c r="B372" i="1"/>
  <c r="R358" i="1"/>
  <c r="A1163" i="1"/>
  <c r="O1214" i="1"/>
  <c r="O1201" i="1"/>
  <c r="J1209" i="1"/>
  <c r="O1149" i="1"/>
  <c r="J1157" i="1"/>
  <c r="J1210" i="1"/>
  <c r="O1150" i="1"/>
  <c r="O1206" i="1"/>
  <c r="O1154" i="1"/>
  <c r="O1159" i="1"/>
  <c r="J1212" i="1"/>
  <c r="O1152" i="1"/>
  <c r="J1213" i="1"/>
  <c r="O1199" i="1"/>
  <c r="J1207" i="1"/>
  <c r="J1155" i="1"/>
  <c r="A1148" i="1"/>
  <c r="O1160" i="1"/>
  <c r="A1154" i="1"/>
  <c r="O1208" i="1"/>
  <c r="O1156" i="1"/>
  <c r="J1164" i="1"/>
  <c r="A1149" i="1"/>
  <c r="J1162" i="1"/>
  <c r="O1202" i="1"/>
  <c r="J1203" i="1"/>
  <c r="J1151" i="1"/>
  <c r="A1151" i="1"/>
  <c r="O1212" i="1"/>
  <c r="O1213" i="1"/>
  <c r="O1155" i="1"/>
  <c r="O1209" i="1"/>
  <c r="O1157" i="1"/>
  <c r="O1210" i="1"/>
  <c r="A1158" i="1"/>
  <c r="O1207" i="1"/>
  <c r="J1215" i="1"/>
  <c r="J1163" i="1"/>
  <c r="J1200" i="1"/>
  <c r="J1148" i="1"/>
  <c r="A1156" i="1"/>
  <c r="A1150" i="1"/>
  <c r="O1162" i="1"/>
  <c r="J1158" i="1"/>
  <c r="J1161" i="1"/>
  <c r="A1155" i="1"/>
  <c r="O1164" i="1"/>
  <c r="J1214" i="1"/>
  <c r="J1201" i="1"/>
  <c r="J1149" i="1"/>
  <c r="A1157" i="1"/>
  <c r="J1150" i="1"/>
  <c r="J1206" i="1"/>
  <c r="A1162" i="1"/>
  <c r="A1161" i="1"/>
  <c r="J1211" i="1"/>
  <c r="J1159" i="1"/>
  <c r="J1204" i="1"/>
  <c r="J1152"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<sst xmlns="http://schemas.openxmlformats.org/spreadsheetml/2006/main" count="15144" uniqueCount="3614">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</sst>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41">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0" fillId="91" borderId="0" xfId="0" applyFill="1"/>
    <xf numFmtId="1" fontId="4" fillId="0" borderId="0" xfId="1" applyNumberFormat="1" applyFont="1" applyFill="1" applyBorder="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0000"/>
      <color rgb="FFFE0000"/>
      <color rgb="FF740000"/>
      <color rgb="FF6E8000"/>
      <color rgb="FF808000"/>
      <color rgb="FFCCFF33"/>
      <color rgb="FFFF9999"/>
      <color rgb="FF009999"/>
      <color rgb="FFC1FFC7"/>
      <color rgb="FF741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B18" sqref="B18"/>
    </sheetView>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2840</v>
      </c>
    </row>
    <row r="11" spans="1:2" x14ac:dyDescent="0.25">
      <c r="A11" s="41"/>
    </row>
    <row r="12" spans="1:2" x14ac:dyDescent="0.25">
      <c r="A12" t="s">
        <v>109</v>
      </c>
    </row>
    <row r="13" spans="1:2" x14ac:dyDescent="0.25">
      <c r="A13" t="s">
        <v>110</v>
      </c>
    </row>
    <row r="14" spans="1:2" x14ac:dyDescent="0.25">
      <c r="A14" t="s">
        <v>111</v>
      </c>
    </row>
    <row r="16" spans="1:2" x14ac:dyDescent="0.25">
      <c r="A16" s="42" t="s">
        <v>2930</v>
      </c>
      <c r="B16" s="167"/>
    </row>
    <row r="17" spans="1:3" x14ac:dyDescent="0.25">
      <c r="A17" t="s">
        <v>2913</v>
      </c>
      <c r="B17" s="20">
        <f>MAX(PolicyLevers!H:H)</f>
        <v>1655</v>
      </c>
    </row>
    <row r="18" spans="1:3" x14ac:dyDescent="0.25">
      <c r="A18" t="s">
        <v>2929</v>
      </c>
      <c r="B18" s="20" t="str" cm="1">
        <f t="array" ref="B18">IF(MIN(IF(COUNTIF(PolicyLevers!$H$2:$H$1269,PolicyLevers!$H$2:$H$1269)&gt;1,PolicyLevers!$H$2:$H$1269, ""))=0,"No duplicate ID numbers",MIN(IF(COUNTIF(PolicyLevers!$H$2:$H$1269,PolicyLevers!$H$2:$H$1269)&gt;1,PolicyLevers!$H$2:$H$1269, "")))</f>
        <v>No duplicate ID numbers</v>
      </c>
    </row>
    <row r="19" spans="1:3" ht="30" x14ac:dyDescent="0.25">
      <c r="A19" s="1" t="s">
        <v>3070</v>
      </c>
      <c r="B19" s="20" t="str" cm="1">
        <f t="array" ref="B19">IF(MIN(IF((NOT(ISNUMBER(PolicyLevers!$H$2:$H$1269)))*(ISTEXT(PolicyLevers!$I$2:$I$1269)),ROW(PolicyLevers!$H$2:$H$1269)))=0,"No missing ID numbers",MIN(IF((NOT(ISNUMBER(PolicyLevers!$H$2:$H$1269)))*(ISTEXT(PolicyLevers!$I$2:$I$1269)),ROW(PolicyLevers!$H$2:$H$1269))))</f>
        <v>No missing ID numbers</v>
      </c>
    </row>
    <row r="21" spans="1:3" x14ac:dyDescent="0.25">
      <c r="A21" s="42" t="s">
        <v>3339</v>
      </c>
      <c r="B21" s="167"/>
    </row>
    <row r="22" spans="1:3" x14ac:dyDescent="0.25">
      <c r="A22" t="s">
        <v>3333</v>
      </c>
    </row>
    <row r="23" spans="1:3" x14ac:dyDescent="0.25">
      <c r="A23" t="s">
        <v>3334</v>
      </c>
    </row>
    <row r="24" spans="1:3" x14ac:dyDescent="0.25">
      <c r="A24" t="s">
        <v>3335</v>
      </c>
    </row>
    <row r="25" spans="1:3" x14ac:dyDescent="0.25">
      <c r="A25" t="s">
        <v>3336</v>
      </c>
    </row>
    <row r="27" spans="1:3" x14ac:dyDescent="0.25">
      <c r="A27" s="42" t="s">
        <v>3337</v>
      </c>
      <c r="B27" s="167"/>
      <c r="C27" s="167"/>
    </row>
    <row r="28" spans="1:3" x14ac:dyDescent="0.25">
      <c r="A28" t="s">
        <v>2923</v>
      </c>
    </row>
    <row r="29" spans="1:3" x14ac:dyDescent="0.25">
      <c r="A29" t="s">
        <v>2909</v>
      </c>
    </row>
    <row r="30" spans="1:3" x14ac:dyDescent="0.25">
      <c r="A30" t="s">
        <v>2910</v>
      </c>
    </row>
    <row r="31" spans="1:3" x14ac:dyDescent="0.25">
      <c r="A31" t="s">
        <v>2911</v>
      </c>
    </row>
    <row r="32" spans="1:3" x14ac:dyDescent="0.25">
      <c r="A32" t="s">
        <v>2912</v>
      </c>
    </row>
    <row r="34" spans="1:2" x14ac:dyDescent="0.25">
      <c r="A34" t="s">
        <v>2924</v>
      </c>
    </row>
    <row r="35" spans="1:2" x14ac:dyDescent="0.25">
      <c r="A35" t="s">
        <v>2907</v>
      </c>
    </row>
    <row r="36" spans="1:2" x14ac:dyDescent="0.25">
      <c r="A36" t="s">
        <v>2908</v>
      </c>
    </row>
    <row r="38" spans="1:2" x14ac:dyDescent="0.25">
      <c r="A38" t="s">
        <v>2925</v>
      </c>
    </row>
    <row r="39" spans="1:2" x14ac:dyDescent="0.25">
      <c r="A39" t="s">
        <v>2914</v>
      </c>
    </row>
    <row r="40" spans="1:2" x14ac:dyDescent="0.25">
      <c r="A40" t="s">
        <v>2915</v>
      </c>
    </row>
    <row r="42" spans="1:2" x14ac:dyDescent="0.25">
      <c r="A42" t="s">
        <v>2926</v>
      </c>
    </row>
    <row r="43" spans="1:2" x14ac:dyDescent="0.25">
      <c r="A43" t="s">
        <v>2916</v>
      </c>
    </row>
    <row r="44" spans="1:2" x14ac:dyDescent="0.25">
      <c r="A44" t="s">
        <v>2917</v>
      </c>
    </row>
    <row r="46" spans="1:2" x14ac:dyDescent="0.25">
      <c r="A46" s="42" t="s">
        <v>3338</v>
      </c>
      <c r="B46" s="167"/>
    </row>
    <row r="47" spans="1:2" x14ac:dyDescent="0.25">
      <c r="A47" t="s">
        <v>2918</v>
      </c>
    </row>
    <row r="48" spans="1:2" x14ac:dyDescent="0.25">
      <c r="A48" t="s">
        <v>2919</v>
      </c>
    </row>
    <row r="50" spans="1:1" x14ac:dyDescent="0.25">
      <c r="A50" t="s">
        <v>2920</v>
      </c>
    </row>
    <row r="51" spans="1:1" x14ac:dyDescent="0.25">
      <c r="A51" t="s">
        <v>2927</v>
      </c>
    </row>
    <row r="52" spans="1:1" x14ac:dyDescent="0.25">
      <c r="A52" t="s">
        <v>2921</v>
      </c>
    </row>
    <row r="53" spans="1:1" x14ac:dyDescent="0.25">
      <c r="A53" t="s">
        <v>2922</v>
      </c>
    </row>
  </sheetData>
  <conditionalFormatting sqref="B18">
    <cfRule type="containsText" dxfId="60" priority="3" stopIfTrue="1" operator="containsText" text="No duplicate ID numbers">
      <formula>NOT(ISERROR(SEARCH("No duplicate ID numbers",B18)))</formula>
    </cfRule>
    <cfRule type="cellIs" dxfId="59" priority="4" operator="greaterThan">
      <formula>0</formula>
    </cfRule>
  </conditionalFormatting>
  <conditionalFormatting sqref="B19">
    <cfRule type="containsText" dxfId="58" priority="1" stopIfTrue="1" operator="containsText" text="No missing ID numbers">
      <formula>NOT(ISERROR(SEARCH("No missing ID numbers",B19)))</formula>
    </cfRule>
    <cfRule type="cellIs" dxfId="5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abSelected="1" zoomScale="90" zoomScaleNormal="90" workbookViewId="0">
      <pane ySplit="3" topLeftCell="A12" activePane="bottomLeft" state="frozen"/>
      <selection pane="bottomLeft" activeCell="A13" sqref="A1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3302</v>
      </c>
      <c r="M1"/>
    </row>
    <row r="2" spans="1:14" x14ac:dyDescent="0.25">
      <c r="A2" s="16" t="s">
        <v>3303</v>
      </c>
      <c r="M2"/>
    </row>
    <row r="3" spans="1:14" ht="45" x14ac:dyDescent="0.25">
      <c r="A3" s="45" t="s">
        <v>3</v>
      </c>
      <c r="B3" s="45" t="s">
        <v>0</v>
      </c>
      <c r="C3" s="45" t="s">
        <v>1</v>
      </c>
      <c r="D3" s="46" t="s">
        <v>366</v>
      </c>
      <c r="E3" s="45" t="s">
        <v>2293</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2431</v>
      </c>
      <c r="C4" s="1" t="s">
        <v>2426</v>
      </c>
      <c r="D4" s="2" t="s">
        <v>2425</v>
      </c>
      <c r="E4" s="2" t="s">
        <v>2427</v>
      </c>
      <c r="F4" s="53">
        <v>0</v>
      </c>
      <c r="G4" s="53">
        <v>1</v>
      </c>
      <c r="H4" s="53">
        <v>0.02</v>
      </c>
      <c r="I4" s="2" t="s">
        <v>2428</v>
      </c>
      <c r="J4" s="47" t="s">
        <v>3435</v>
      </c>
      <c r="K4" s="55" t="s">
        <v>2430</v>
      </c>
      <c r="L4" s="2" t="s">
        <v>2429</v>
      </c>
    </row>
    <row r="5" spans="1:14" ht="75" x14ac:dyDescent="0.25">
      <c r="A5" s="2" t="s">
        <v>4</v>
      </c>
      <c r="B5" s="2" t="s">
        <v>2499</v>
      </c>
      <c r="C5" s="1" t="s">
        <v>2500</v>
      </c>
      <c r="D5" s="2" t="s">
        <v>2500</v>
      </c>
      <c r="E5" s="2" t="s">
        <v>2501</v>
      </c>
      <c r="F5" s="177">
        <v>0</v>
      </c>
      <c r="G5" s="177">
        <v>300</v>
      </c>
      <c r="H5" s="177">
        <v>5</v>
      </c>
      <c r="I5" s="2" t="s">
        <v>2502</v>
      </c>
      <c r="J5" s="6" t="s">
        <v>3392</v>
      </c>
      <c r="K5" s="2"/>
      <c r="L5" s="2" t="s">
        <v>2771</v>
      </c>
      <c r="M5" s="216" t="s">
        <v>3330</v>
      </c>
    </row>
    <row r="6" spans="1:14" ht="93.75" customHeight="1" x14ac:dyDescent="0.25">
      <c r="A6" s="2" t="s">
        <v>4</v>
      </c>
      <c r="B6" s="2" t="s">
        <v>2495</v>
      </c>
      <c r="C6" s="1" t="s">
        <v>2496</v>
      </c>
      <c r="D6" s="2" t="s">
        <v>2504</v>
      </c>
      <c r="E6" s="1" t="s">
        <v>2497</v>
      </c>
      <c r="F6" s="52">
        <v>0</v>
      </c>
      <c r="G6" s="52">
        <v>1</v>
      </c>
      <c r="H6" s="52">
        <v>0.02</v>
      </c>
      <c r="I6" s="47" t="s">
        <v>2498</v>
      </c>
      <c r="J6" s="47" t="s">
        <v>3432</v>
      </c>
      <c r="K6" s="55"/>
      <c r="L6" s="55" t="s">
        <v>2772</v>
      </c>
      <c r="M6" s="215" t="s">
        <v>2503</v>
      </c>
    </row>
    <row r="7" spans="1:14" ht="90.95" customHeight="1" x14ac:dyDescent="0.25">
      <c r="A7" s="2" t="s">
        <v>4</v>
      </c>
      <c r="B7" s="2" t="s">
        <v>488</v>
      </c>
      <c r="C7" s="1" t="s">
        <v>483</v>
      </c>
      <c r="D7" s="2" t="s">
        <v>482</v>
      </c>
      <c r="E7" s="1" t="s">
        <v>2335</v>
      </c>
      <c r="F7" s="52">
        <v>0</v>
      </c>
      <c r="G7" s="52">
        <v>0.5</v>
      </c>
      <c r="H7" s="52">
        <v>0.01</v>
      </c>
      <c r="I7" s="55" t="s">
        <v>484</v>
      </c>
      <c r="J7" s="228" t="s">
        <v>3433</v>
      </c>
      <c r="K7" s="55" t="s">
        <v>485</v>
      </c>
      <c r="L7" s="55" t="s">
        <v>486</v>
      </c>
      <c r="M7" s="215" t="s">
        <v>487</v>
      </c>
    </row>
    <row r="8" spans="1:14" ht="75" x14ac:dyDescent="0.25">
      <c r="A8" s="1" t="s">
        <v>4</v>
      </c>
      <c r="B8" s="1" t="s">
        <v>11</v>
      </c>
      <c r="C8" s="1" t="s">
        <v>112</v>
      </c>
      <c r="D8" s="44" t="s">
        <v>11</v>
      </c>
      <c r="E8" s="1" t="s">
        <v>2334</v>
      </c>
      <c r="F8" s="50">
        <v>0</v>
      </c>
      <c r="G8" s="50">
        <v>1</v>
      </c>
      <c r="H8" s="51">
        <v>0.02</v>
      </c>
      <c r="I8" s="47" t="s">
        <v>465</v>
      </c>
      <c r="J8" s="47" t="s">
        <v>3434</v>
      </c>
      <c r="K8" s="47" t="s">
        <v>198</v>
      </c>
      <c r="L8" s="6" t="s">
        <v>199</v>
      </c>
      <c r="M8" s="217" t="s">
        <v>151</v>
      </c>
      <c r="N8" s="47" t="s">
        <v>180</v>
      </c>
    </row>
    <row r="9" spans="1:14" ht="348.75" customHeight="1" x14ac:dyDescent="0.25">
      <c r="A9" s="1" t="s">
        <v>4</v>
      </c>
      <c r="B9" s="1" t="s">
        <v>5</v>
      </c>
      <c r="C9" s="1" t="s">
        <v>316</v>
      </c>
      <c r="D9" s="44" t="s">
        <v>367</v>
      </c>
      <c r="E9" s="1" t="s">
        <v>2333</v>
      </c>
      <c r="F9" s="50">
        <v>0</v>
      </c>
      <c r="G9" s="50">
        <f>ROUND(MaxBoundCalculations!B88,1)</f>
        <v>1</v>
      </c>
      <c r="H9" s="50">
        <v>0.01</v>
      </c>
      <c r="I9" s="47" t="s">
        <v>113</v>
      </c>
      <c r="J9" s="47" t="s">
        <v>3455</v>
      </c>
      <c r="K9" s="47" t="s">
        <v>200</v>
      </c>
      <c r="L9" s="6" t="s">
        <v>201</v>
      </c>
      <c r="M9" s="217" t="s">
        <v>3305</v>
      </c>
      <c r="N9" s="47" t="s">
        <v>3306</v>
      </c>
    </row>
    <row r="10" spans="1:14" ht="45" x14ac:dyDescent="0.25">
      <c r="A10" s="2" t="s">
        <v>4</v>
      </c>
      <c r="B10" s="2" t="s">
        <v>492</v>
      </c>
      <c r="C10" s="1" t="s">
        <v>493</v>
      </c>
      <c r="D10" s="2" t="s">
        <v>492</v>
      </c>
      <c r="E10" s="1" t="s">
        <v>2332</v>
      </c>
      <c r="F10" s="53">
        <v>0</v>
      </c>
      <c r="G10" s="53">
        <v>1</v>
      </c>
      <c r="H10" s="53">
        <v>0.01</v>
      </c>
      <c r="I10" s="6" t="s">
        <v>494</v>
      </c>
      <c r="J10" s="47" t="s">
        <v>2336</v>
      </c>
      <c r="K10" s="47" t="s">
        <v>495</v>
      </c>
      <c r="L10" s="6" t="s">
        <v>496</v>
      </c>
      <c r="M10" s="218" t="s">
        <v>497</v>
      </c>
    </row>
    <row r="11" spans="1:14" ht="180.75" customHeight="1" x14ac:dyDescent="0.25">
      <c r="A11" s="1" t="s">
        <v>4</v>
      </c>
      <c r="B11" s="1" t="s">
        <v>3081</v>
      </c>
      <c r="C11" s="1" t="s">
        <v>3082</v>
      </c>
      <c r="D11" s="1" t="s">
        <v>3081</v>
      </c>
      <c r="E11" s="1" t="s">
        <v>3083</v>
      </c>
      <c r="F11" s="51">
        <v>0</v>
      </c>
      <c r="G11" s="51">
        <f>-ROUND(MaxBoundCalculations!$B$206,2)</f>
        <v>0.26</v>
      </c>
      <c r="H11" s="51">
        <v>0.01</v>
      </c>
      <c r="I11" s="47" t="s">
        <v>3084</v>
      </c>
      <c r="J11" s="47" t="s">
        <v>3448</v>
      </c>
      <c r="K11" s="47" t="s">
        <v>202</v>
      </c>
      <c r="L11" s="6" t="s">
        <v>203</v>
      </c>
      <c r="M11" s="219" t="s">
        <v>3329</v>
      </c>
    </row>
    <row r="12" spans="1:14" ht="409.5" customHeight="1" x14ac:dyDescent="0.25">
      <c r="A12" s="2" t="s">
        <v>4</v>
      </c>
      <c r="B12" s="2" t="s">
        <v>3605</v>
      </c>
      <c r="C12" s="1" t="s">
        <v>3606</v>
      </c>
      <c r="D12" s="2" t="s">
        <v>3607</v>
      </c>
      <c r="E12" s="1" t="s">
        <v>3608</v>
      </c>
      <c r="F12" s="52">
        <v>0</v>
      </c>
      <c r="G12" s="52">
        <v>1</v>
      </c>
      <c r="H12" s="52">
        <v>0.01</v>
      </c>
      <c r="I12" s="47" t="s">
        <v>489</v>
      </c>
      <c r="J12" s="47" t="s">
        <v>3609</v>
      </c>
      <c r="K12" s="55" t="s">
        <v>490</v>
      </c>
      <c r="L12" s="55" t="s">
        <v>491</v>
      </c>
      <c r="M12" s="216" t="s">
        <v>3304</v>
      </c>
    </row>
    <row r="13" spans="1:14" ht="45" x14ac:dyDescent="0.25">
      <c r="A13" s="2" t="s">
        <v>4</v>
      </c>
      <c r="B13" s="2" t="s">
        <v>3612</v>
      </c>
      <c r="C13" s="1" t="s">
        <v>3613</v>
      </c>
      <c r="D13" s="2" t="s">
        <v>3607</v>
      </c>
      <c r="E13" s="1" t="s">
        <v>3610</v>
      </c>
      <c r="F13" s="385">
        <v>0</v>
      </c>
      <c r="G13" s="385">
        <v>1</v>
      </c>
      <c r="H13" s="385">
        <v>1</v>
      </c>
      <c r="I13" s="47" t="s">
        <v>30</v>
      </c>
      <c r="J13" s="47" t="s">
        <v>3611</v>
      </c>
      <c r="K13" s="55"/>
      <c r="L13" s="55"/>
      <c r="M13" s="216"/>
    </row>
    <row r="14" spans="1:14" ht="195" x14ac:dyDescent="0.25">
      <c r="A14" s="1" t="s">
        <v>72</v>
      </c>
      <c r="B14" s="1" t="s">
        <v>15</v>
      </c>
      <c r="C14" s="1" t="s">
        <v>2535</v>
      </c>
      <c r="D14" s="1" t="s">
        <v>15</v>
      </c>
      <c r="E14" s="1" t="s">
        <v>2534</v>
      </c>
      <c r="F14" s="50">
        <v>0</v>
      </c>
      <c r="G14" s="50">
        <v>1</v>
      </c>
      <c r="H14" s="50">
        <v>0.01</v>
      </c>
      <c r="I14" s="47" t="s">
        <v>115</v>
      </c>
      <c r="J14" s="47" t="s">
        <v>3308</v>
      </c>
      <c r="K14" s="47" t="s">
        <v>204</v>
      </c>
      <c r="L14" s="6" t="s">
        <v>205</v>
      </c>
      <c r="M14" s="217" t="s">
        <v>3307</v>
      </c>
    </row>
    <row r="15" spans="1:14" ht="75" x14ac:dyDescent="0.25">
      <c r="A15" s="1" t="s">
        <v>72</v>
      </c>
      <c r="B15" s="1" t="s">
        <v>101</v>
      </c>
      <c r="C15" s="1" t="s">
        <v>317</v>
      </c>
      <c r="D15" s="1" t="s">
        <v>101</v>
      </c>
      <c r="E15" s="1" t="s">
        <v>2331</v>
      </c>
      <c r="F15" s="50">
        <v>0</v>
      </c>
      <c r="G15" s="50">
        <v>0.75</v>
      </c>
      <c r="H15" s="50">
        <v>0.01</v>
      </c>
      <c r="I15" s="47" t="s">
        <v>31</v>
      </c>
      <c r="J15" s="47" t="s">
        <v>3309</v>
      </c>
      <c r="K15" s="47" t="s">
        <v>206</v>
      </c>
      <c r="L15" s="6" t="s">
        <v>207</v>
      </c>
      <c r="M15" s="217" t="s">
        <v>152</v>
      </c>
      <c r="N15" s="47" t="s">
        <v>453</v>
      </c>
    </row>
    <row r="16" spans="1:14" ht="45" x14ac:dyDescent="0.25">
      <c r="A16" s="1" t="s">
        <v>72</v>
      </c>
      <c r="B16" s="1" t="s">
        <v>14</v>
      </c>
      <c r="C16" s="1" t="s">
        <v>7</v>
      </c>
      <c r="D16" s="1" t="s">
        <v>14</v>
      </c>
      <c r="E16" s="1" t="s">
        <v>2330</v>
      </c>
      <c r="F16" s="1">
        <v>0</v>
      </c>
      <c r="G16" s="1">
        <v>1</v>
      </c>
      <c r="H16" s="1">
        <v>1</v>
      </c>
      <c r="I16" s="47" t="s">
        <v>30</v>
      </c>
      <c r="J16" s="47" t="s">
        <v>2346</v>
      </c>
      <c r="K16" s="47" t="s">
        <v>208</v>
      </c>
      <c r="L16" s="6" t="s">
        <v>209</v>
      </c>
    </row>
    <row r="17" spans="1:14" ht="60" x14ac:dyDescent="0.25">
      <c r="A17" s="1" t="s">
        <v>72</v>
      </c>
      <c r="B17" s="1" t="s">
        <v>275</v>
      </c>
      <c r="C17" s="1" t="s">
        <v>318</v>
      </c>
      <c r="D17" s="44" t="s">
        <v>368</v>
      </c>
      <c r="E17" s="1" t="s">
        <v>2329</v>
      </c>
      <c r="F17" s="1">
        <v>0</v>
      </c>
      <c r="G17" s="51">
        <f>ROUND(MaxBoundCalculations!B172,2)</f>
        <v>0.24</v>
      </c>
      <c r="H17" s="54">
        <v>5.0000000000000001E-3</v>
      </c>
      <c r="I17" s="47" t="s">
        <v>276</v>
      </c>
      <c r="J17" s="47" t="s">
        <v>2337</v>
      </c>
      <c r="K17" s="47" t="s">
        <v>277</v>
      </c>
      <c r="L17" s="6" t="s">
        <v>278</v>
      </c>
      <c r="M17" s="218" t="s">
        <v>323</v>
      </c>
      <c r="N17" s="6" t="s">
        <v>418</v>
      </c>
    </row>
    <row r="18" spans="1:14" ht="45" x14ac:dyDescent="0.25">
      <c r="A18" s="1" t="s">
        <v>72</v>
      </c>
      <c r="B18" s="1" t="s">
        <v>279</v>
      </c>
      <c r="C18" s="1" t="s">
        <v>282</v>
      </c>
      <c r="D18" s="44" t="s">
        <v>368</v>
      </c>
      <c r="E18" s="1" t="s">
        <v>2328</v>
      </c>
      <c r="F18" s="1">
        <v>0</v>
      </c>
      <c r="G18" s="50">
        <v>0.5</v>
      </c>
      <c r="H18" s="51">
        <v>0.01</v>
      </c>
      <c r="I18" s="47" t="s">
        <v>283</v>
      </c>
      <c r="J18" s="47" t="s">
        <v>2347</v>
      </c>
      <c r="K18" s="47" t="s">
        <v>280</v>
      </c>
      <c r="L18" s="6" t="s">
        <v>281</v>
      </c>
      <c r="M18" s="218" t="s">
        <v>324</v>
      </c>
      <c r="N18" s="48"/>
    </row>
    <row r="19" spans="1:14" ht="45" x14ac:dyDescent="0.25">
      <c r="A19" s="1" t="s">
        <v>72</v>
      </c>
      <c r="B19" s="1" t="s">
        <v>13</v>
      </c>
      <c r="C19" s="1" t="s">
        <v>128</v>
      </c>
      <c r="D19" s="1" t="s">
        <v>13</v>
      </c>
      <c r="E19" s="1" t="s">
        <v>2327</v>
      </c>
      <c r="F19" s="1">
        <v>0</v>
      </c>
      <c r="G19" s="1">
        <v>1</v>
      </c>
      <c r="H19" s="1">
        <v>1</v>
      </c>
      <c r="I19" s="47" t="s">
        <v>30</v>
      </c>
      <c r="J19" s="47" t="s">
        <v>3022</v>
      </c>
      <c r="K19" s="47" t="s">
        <v>210</v>
      </c>
      <c r="L19" s="6" t="s">
        <v>211</v>
      </c>
      <c r="M19" s="218" t="s">
        <v>75</v>
      </c>
      <c r="N19" s="48"/>
    </row>
    <row r="20" spans="1:14" ht="45" x14ac:dyDescent="0.25">
      <c r="A20" s="1" t="s">
        <v>72</v>
      </c>
      <c r="B20" s="1" t="s">
        <v>2509</v>
      </c>
      <c r="C20" s="1" t="s">
        <v>2508</v>
      </c>
      <c r="D20" s="1" t="s">
        <v>16</v>
      </c>
      <c r="E20" s="1" t="s">
        <v>2326</v>
      </c>
      <c r="F20" s="50">
        <v>0</v>
      </c>
      <c r="G20" s="50">
        <v>0.5</v>
      </c>
      <c r="H20" s="50">
        <v>0.01</v>
      </c>
      <c r="I20" s="47" t="s">
        <v>2510</v>
      </c>
      <c r="J20" s="47" t="s">
        <v>3310</v>
      </c>
      <c r="K20" s="47" t="s">
        <v>212</v>
      </c>
      <c r="L20" s="6" t="s">
        <v>213</v>
      </c>
      <c r="M20" s="217" t="s">
        <v>159</v>
      </c>
    </row>
    <row r="21" spans="1:14" ht="45" x14ac:dyDescent="0.25">
      <c r="A21" s="1" t="s">
        <v>72</v>
      </c>
      <c r="B21" s="1" t="s">
        <v>12</v>
      </c>
      <c r="C21" s="1" t="s">
        <v>6</v>
      </c>
      <c r="D21" s="1" t="s">
        <v>12</v>
      </c>
      <c r="E21" s="1" t="s">
        <v>2325</v>
      </c>
      <c r="F21" s="1">
        <v>0</v>
      </c>
      <c r="G21" s="1">
        <v>1</v>
      </c>
      <c r="H21" s="1">
        <v>1</v>
      </c>
      <c r="I21" s="47" t="s">
        <v>30</v>
      </c>
      <c r="J21" s="47" t="s">
        <v>3311</v>
      </c>
      <c r="K21" s="47" t="s">
        <v>214</v>
      </c>
      <c r="L21" s="6" t="s">
        <v>215</v>
      </c>
    </row>
    <row r="22" spans="1:14" ht="30" x14ac:dyDescent="0.25">
      <c r="A22" s="2" t="s">
        <v>8</v>
      </c>
      <c r="B22" s="2" t="s">
        <v>351</v>
      </c>
      <c r="C22" s="1" t="s">
        <v>352</v>
      </c>
      <c r="D22" s="2" t="s">
        <v>351</v>
      </c>
      <c r="E22" s="1" t="s">
        <v>2324</v>
      </c>
      <c r="F22" s="2">
        <v>0</v>
      </c>
      <c r="G22" s="2">
        <v>1</v>
      </c>
      <c r="H22" s="2">
        <v>1</v>
      </c>
      <c r="I22" s="6" t="s">
        <v>30</v>
      </c>
      <c r="J22" s="47" t="s">
        <v>3312</v>
      </c>
      <c r="K22" s="47" t="s">
        <v>353</v>
      </c>
      <c r="L22" s="6" t="s">
        <v>354</v>
      </c>
    </row>
    <row r="23" spans="1:14" ht="60" x14ac:dyDescent="0.25">
      <c r="A23" s="2" t="s">
        <v>8</v>
      </c>
      <c r="B23" s="2" t="s">
        <v>27</v>
      </c>
      <c r="C23" s="1" t="s">
        <v>3115</v>
      </c>
      <c r="D23" s="47" t="s">
        <v>3237</v>
      </c>
      <c r="E23" s="2" t="s">
        <v>3116</v>
      </c>
      <c r="F23" s="52">
        <v>0</v>
      </c>
      <c r="G23" s="52">
        <v>1</v>
      </c>
      <c r="H23" s="52">
        <v>0.01</v>
      </c>
      <c r="I23" s="6" t="s">
        <v>2892</v>
      </c>
      <c r="J23" s="47" t="s">
        <v>3117</v>
      </c>
      <c r="K23" s="47" t="s">
        <v>252</v>
      </c>
      <c r="L23" s="6" t="s">
        <v>253</v>
      </c>
    </row>
    <row r="24" spans="1:14" ht="150" x14ac:dyDescent="0.25">
      <c r="A24" s="1" t="s">
        <v>8</v>
      </c>
      <c r="B24" s="47" t="s">
        <v>3238</v>
      </c>
      <c r="C24" s="1" t="s">
        <v>2817</v>
      </c>
      <c r="D24" s="47" t="s">
        <v>3238</v>
      </c>
      <c r="E24" s="1" t="s">
        <v>2313</v>
      </c>
      <c r="F24" s="50">
        <v>0</v>
      </c>
      <c r="G24" s="51">
        <v>1</v>
      </c>
      <c r="H24" s="51">
        <v>0.01</v>
      </c>
      <c r="I24" s="47" t="s">
        <v>35</v>
      </c>
      <c r="J24" s="47" t="s">
        <v>3068</v>
      </c>
      <c r="K24" s="47" t="s">
        <v>2492</v>
      </c>
      <c r="L24" s="6" t="s">
        <v>2493</v>
      </c>
      <c r="M24" s="218" t="s">
        <v>157</v>
      </c>
    </row>
    <row r="25" spans="1:14" ht="45" x14ac:dyDescent="0.25">
      <c r="A25" s="2" t="s">
        <v>8</v>
      </c>
      <c r="B25" s="2" t="s">
        <v>284</v>
      </c>
      <c r="C25" s="1" t="s">
        <v>287</v>
      </c>
      <c r="D25" s="2" t="s">
        <v>369</v>
      </c>
      <c r="E25" s="1" t="s">
        <v>2323</v>
      </c>
      <c r="F25" s="53">
        <v>-0.5</v>
      </c>
      <c r="G25" s="53">
        <v>1</v>
      </c>
      <c r="H25" s="53">
        <v>0.02</v>
      </c>
      <c r="I25" s="6" t="s">
        <v>288</v>
      </c>
      <c r="J25" s="47" t="s">
        <v>2348</v>
      </c>
      <c r="K25" s="47" t="s">
        <v>290</v>
      </c>
      <c r="L25" s="6" t="s">
        <v>292</v>
      </c>
      <c r="M25" s="218" t="s">
        <v>325</v>
      </c>
    </row>
    <row r="26" spans="1:14" ht="45" x14ac:dyDescent="0.25">
      <c r="A26" s="2" t="s">
        <v>8</v>
      </c>
      <c r="B26" s="2" t="s">
        <v>285</v>
      </c>
      <c r="C26" s="1" t="s">
        <v>286</v>
      </c>
      <c r="D26" s="2" t="s">
        <v>369</v>
      </c>
      <c r="E26" s="1" t="s">
        <v>2322</v>
      </c>
      <c r="F26" s="53">
        <v>-0.5</v>
      </c>
      <c r="G26" s="53">
        <v>1</v>
      </c>
      <c r="H26" s="53">
        <v>0.02</v>
      </c>
      <c r="I26" s="6" t="s">
        <v>289</v>
      </c>
      <c r="J26" s="47" t="s">
        <v>2349</v>
      </c>
      <c r="K26" s="47" t="s">
        <v>291</v>
      </c>
      <c r="L26" s="6" t="s">
        <v>292</v>
      </c>
      <c r="M26" s="218" t="s">
        <v>325</v>
      </c>
    </row>
    <row r="27" spans="1:14" ht="45" x14ac:dyDescent="0.25">
      <c r="A27" s="1" t="s">
        <v>8</v>
      </c>
      <c r="B27" s="1" t="s">
        <v>320</v>
      </c>
      <c r="C27" s="1" t="s">
        <v>319</v>
      </c>
      <c r="D27" s="1" t="s">
        <v>320</v>
      </c>
      <c r="E27" s="1" t="s">
        <v>2321</v>
      </c>
      <c r="F27" s="1">
        <v>0</v>
      </c>
      <c r="G27" s="1">
        <v>1</v>
      </c>
      <c r="H27" s="1">
        <v>1</v>
      </c>
      <c r="I27" s="47" t="s">
        <v>30</v>
      </c>
    </row>
    <row r="28" spans="1:14" ht="60" x14ac:dyDescent="0.25">
      <c r="A28" s="1" t="s">
        <v>8</v>
      </c>
      <c r="B28" s="1" t="s">
        <v>17</v>
      </c>
      <c r="C28" s="1" t="s">
        <v>28</v>
      </c>
      <c r="D28" s="1" t="s">
        <v>17</v>
      </c>
      <c r="E28" s="1" t="s">
        <v>2320</v>
      </c>
      <c r="F28" s="50">
        <v>0</v>
      </c>
      <c r="G28" s="51">
        <v>1</v>
      </c>
      <c r="H28" s="51">
        <v>0.01</v>
      </c>
      <c r="I28" s="47" t="s">
        <v>34</v>
      </c>
      <c r="J28" s="47" t="s">
        <v>2338</v>
      </c>
      <c r="K28" s="47" t="s">
        <v>216</v>
      </c>
      <c r="L28" s="6" t="s">
        <v>217</v>
      </c>
      <c r="M28" s="217" t="s">
        <v>159</v>
      </c>
    </row>
    <row r="29" spans="1:14" ht="105" x14ac:dyDescent="0.25">
      <c r="A29" s="1" t="s">
        <v>8</v>
      </c>
      <c r="B29" s="1" t="s">
        <v>130</v>
      </c>
      <c r="C29" s="1" t="s">
        <v>129</v>
      </c>
      <c r="D29" s="1" t="s">
        <v>130</v>
      </c>
      <c r="E29" s="1" t="s">
        <v>2319</v>
      </c>
      <c r="F29" s="5">
        <v>0</v>
      </c>
      <c r="G29" s="5">
        <v>25000</v>
      </c>
      <c r="H29" s="5">
        <v>500</v>
      </c>
      <c r="I29" s="47" t="s">
        <v>194</v>
      </c>
      <c r="J29" s="47" t="s">
        <v>3313</v>
      </c>
      <c r="K29" s="47" t="s">
        <v>218</v>
      </c>
      <c r="L29" s="6" t="s">
        <v>219</v>
      </c>
      <c r="M29" s="217" t="s">
        <v>153</v>
      </c>
      <c r="N29" s="47" t="s">
        <v>195</v>
      </c>
    </row>
    <row r="30" spans="1:14" ht="60" x14ac:dyDescent="0.25">
      <c r="A30" s="1" t="s">
        <v>8</v>
      </c>
      <c r="B30" s="1" t="s">
        <v>19</v>
      </c>
      <c r="C30" s="1" t="s">
        <v>3064</v>
      </c>
      <c r="D30" s="1" t="s">
        <v>19</v>
      </c>
      <c r="E30" s="1" t="s">
        <v>2318</v>
      </c>
      <c r="F30" s="50">
        <v>0</v>
      </c>
      <c r="G30" s="50">
        <v>1</v>
      </c>
      <c r="H30" s="50">
        <v>0.01</v>
      </c>
      <c r="I30" s="47" t="s">
        <v>34</v>
      </c>
      <c r="J30" s="47" t="s">
        <v>3065</v>
      </c>
      <c r="K30" s="47" t="s">
        <v>220</v>
      </c>
      <c r="L30" s="6" t="s">
        <v>221</v>
      </c>
      <c r="M30" s="217" t="s">
        <v>154</v>
      </c>
      <c r="N30" s="47"/>
    </row>
    <row r="31" spans="1:14" ht="60" x14ac:dyDescent="0.25">
      <c r="A31" s="1" t="s">
        <v>8</v>
      </c>
      <c r="B31" s="1" t="s">
        <v>134</v>
      </c>
      <c r="C31" s="1" t="s">
        <v>298</v>
      </c>
      <c r="D31" s="1" t="s">
        <v>134</v>
      </c>
      <c r="E31" s="1" t="s">
        <v>2317</v>
      </c>
      <c r="F31" s="50">
        <v>0</v>
      </c>
      <c r="G31" s="50">
        <f>ROUND(MaxBoundCalculations!B181,2)</f>
        <v>1.1299999999999999</v>
      </c>
      <c r="H31" s="50">
        <v>0.01</v>
      </c>
      <c r="I31" s="47" t="s">
        <v>135</v>
      </c>
      <c r="J31" s="47" t="s">
        <v>2339</v>
      </c>
      <c r="K31" s="47" t="s">
        <v>222</v>
      </c>
      <c r="L31" s="6" t="s">
        <v>223</v>
      </c>
      <c r="M31" s="217" t="s">
        <v>155</v>
      </c>
      <c r="N31" s="47" t="s">
        <v>423</v>
      </c>
    </row>
    <row r="32" spans="1:14" ht="45" x14ac:dyDescent="0.25">
      <c r="A32" s="1" t="s">
        <v>8</v>
      </c>
      <c r="B32" s="1" t="s">
        <v>3113</v>
      </c>
      <c r="C32" s="1" t="s">
        <v>3114</v>
      </c>
      <c r="D32" s="1" t="s">
        <v>3113</v>
      </c>
      <c r="E32" s="171"/>
      <c r="F32" s="1">
        <v>0</v>
      </c>
      <c r="G32" s="1">
        <v>1</v>
      </c>
      <c r="H32" s="1">
        <v>1</v>
      </c>
      <c r="I32" s="47" t="s">
        <v>30</v>
      </c>
      <c r="J32" s="228" t="s">
        <v>3314</v>
      </c>
    </row>
    <row r="33" spans="1:14" ht="75" x14ac:dyDescent="0.25">
      <c r="A33" s="1" t="s">
        <v>8</v>
      </c>
      <c r="B33" s="1" t="s">
        <v>60</v>
      </c>
      <c r="C33" s="1" t="s">
        <v>131</v>
      </c>
      <c r="D33" s="1" t="s">
        <v>60</v>
      </c>
      <c r="E33" s="171"/>
      <c r="F33" s="1">
        <v>0</v>
      </c>
      <c r="G33" s="1">
        <v>1</v>
      </c>
      <c r="H33" s="1">
        <v>1</v>
      </c>
      <c r="I33" s="47" t="s">
        <v>30</v>
      </c>
      <c r="J33" s="228" t="s">
        <v>3600</v>
      </c>
    </row>
    <row r="34" spans="1:14" ht="45" x14ac:dyDescent="0.25">
      <c r="A34" s="1" t="s">
        <v>8</v>
      </c>
      <c r="B34" s="1" t="s">
        <v>380</v>
      </c>
      <c r="C34" s="1" t="s">
        <v>381</v>
      </c>
      <c r="D34" s="1" t="s">
        <v>380</v>
      </c>
      <c r="E34" s="1" t="s">
        <v>2316</v>
      </c>
      <c r="F34" s="1">
        <v>0</v>
      </c>
      <c r="G34" s="1">
        <v>1</v>
      </c>
      <c r="H34" s="1">
        <v>1</v>
      </c>
      <c r="I34" s="47" t="s">
        <v>30</v>
      </c>
      <c r="J34" s="47"/>
    </row>
    <row r="35" spans="1:14" ht="45" x14ac:dyDescent="0.25">
      <c r="A35" s="1" t="s">
        <v>8</v>
      </c>
      <c r="B35" s="1" t="s">
        <v>2290</v>
      </c>
      <c r="C35" s="1" t="s">
        <v>2289</v>
      </c>
      <c r="D35" s="1" t="s">
        <v>2291</v>
      </c>
      <c r="E35" s="171"/>
      <c r="F35" s="229">
        <v>0</v>
      </c>
      <c r="G35" s="1">
        <v>20</v>
      </c>
      <c r="H35" s="1">
        <v>1</v>
      </c>
      <c r="I35" s="6" t="s">
        <v>132</v>
      </c>
      <c r="J35" s="47" t="s">
        <v>2886</v>
      </c>
      <c r="K35" s="47" t="s">
        <v>224</v>
      </c>
      <c r="L35" s="6" t="s">
        <v>2292</v>
      </c>
      <c r="M35" s="218" t="s">
        <v>156</v>
      </c>
      <c r="N35" s="6" t="s">
        <v>156</v>
      </c>
    </row>
    <row r="36" spans="1:14" ht="165" x14ac:dyDescent="0.25">
      <c r="A36" s="2" t="s">
        <v>8</v>
      </c>
      <c r="B36" s="2" t="s">
        <v>267</v>
      </c>
      <c r="C36" s="1" t="s">
        <v>268</v>
      </c>
      <c r="D36" s="2" t="s">
        <v>267</v>
      </c>
      <c r="E36" s="1" t="s">
        <v>2315</v>
      </c>
      <c r="F36" s="53">
        <v>0</v>
      </c>
      <c r="G36" s="53">
        <v>0.6</v>
      </c>
      <c r="H36" s="53">
        <v>0.01</v>
      </c>
      <c r="I36" s="6" t="s">
        <v>272</v>
      </c>
      <c r="J36" s="47" t="s">
        <v>3315</v>
      </c>
      <c r="K36" s="6" t="s">
        <v>2271</v>
      </c>
      <c r="L36" s="6" t="s">
        <v>273</v>
      </c>
      <c r="M36" s="217" t="s">
        <v>3328</v>
      </c>
    </row>
    <row r="37" spans="1:14" ht="45" x14ac:dyDescent="0.25">
      <c r="A37" s="2" t="s">
        <v>8</v>
      </c>
      <c r="B37" s="49" t="s">
        <v>2362</v>
      </c>
      <c r="C37" s="1" t="s">
        <v>2363</v>
      </c>
      <c r="D37" s="49" t="s">
        <v>2362</v>
      </c>
      <c r="E37" s="2" t="s">
        <v>2364</v>
      </c>
      <c r="F37" s="53">
        <v>0</v>
      </c>
      <c r="G37" s="53">
        <v>0.9</v>
      </c>
      <c r="H37" s="53">
        <v>0.01</v>
      </c>
      <c r="I37" s="6" t="s">
        <v>2365</v>
      </c>
      <c r="J37" s="47" t="s">
        <v>3316</v>
      </c>
      <c r="K37" s="6" t="s">
        <v>2422</v>
      </c>
      <c r="L37" s="6" t="s">
        <v>2421</v>
      </c>
    </row>
    <row r="38" spans="1:14" ht="45" x14ac:dyDescent="0.25">
      <c r="A38" s="2" t="s">
        <v>8</v>
      </c>
      <c r="B38" s="2" t="s">
        <v>264</v>
      </c>
      <c r="C38" s="1" t="s">
        <v>299</v>
      </c>
      <c r="D38" s="2" t="s">
        <v>370</v>
      </c>
      <c r="E38" s="1" t="s">
        <v>2314</v>
      </c>
      <c r="F38" s="53">
        <v>0</v>
      </c>
      <c r="G38" s="53">
        <v>0.4</v>
      </c>
      <c r="H38" s="53">
        <v>0.01</v>
      </c>
      <c r="I38" s="6" t="s">
        <v>265</v>
      </c>
      <c r="J38" s="47" t="s">
        <v>2340</v>
      </c>
      <c r="K38" s="6" t="s">
        <v>2272</v>
      </c>
      <c r="L38" s="6" t="s">
        <v>266</v>
      </c>
      <c r="M38" s="218" t="s">
        <v>326</v>
      </c>
    </row>
    <row r="39" spans="1:14" ht="180" x14ac:dyDescent="0.25">
      <c r="A39" s="2" t="s">
        <v>8</v>
      </c>
      <c r="B39" s="1" t="s">
        <v>2863</v>
      </c>
      <c r="C39" s="1" t="s">
        <v>2865</v>
      </c>
      <c r="D39" s="1" t="s">
        <v>2863</v>
      </c>
      <c r="E39" s="1" t="s">
        <v>2866</v>
      </c>
      <c r="F39" s="53">
        <v>0</v>
      </c>
      <c r="G39" s="53">
        <v>0.95</v>
      </c>
      <c r="H39" s="53">
        <v>0.01</v>
      </c>
      <c r="I39" s="6" t="s">
        <v>2867</v>
      </c>
      <c r="J39" s="47" t="s">
        <v>3317</v>
      </c>
      <c r="K39" s="47" t="s">
        <v>225</v>
      </c>
      <c r="L39" s="6"/>
      <c r="M39" s="217" t="s">
        <v>3327</v>
      </c>
    </row>
    <row r="40" spans="1:14" ht="195" x14ac:dyDescent="0.25">
      <c r="A40" s="1" t="s">
        <v>8</v>
      </c>
      <c r="B40" s="1" t="s">
        <v>18</v>
      </c>
      <c r="C40" s="1" t="s">
        <v>133</v>
      </c>
      <c r="D40" s="1" t="s">
        <v>18</v>
      </c>
      <c r="E40" s="1" t="s">
        <v>2864</v>
      </c>
      <c r="F40" s="2">
        <v>0</v>
      </c>
      <c r="G40" s="2">
        <v>60</v>
      </c>
      <c r="H40" s="2">
        <v>1</v>
      </c>
      <c r="I40" s="211" t="str">
        <f>UnitControlCenter!$B$48</f>
        <v>$/MWh</v>
      </c>
      <c r="J40" s="47" t="s">
        <v>3318</v>
      </c>
      <c r="K40" s="47" t="s">
        <v>225</v>
      </c>
      <c r="L40" s="6" t="s">
        <v>226</v>
      </c>
      <c r="M40" s="217" t="s">
        <v>158</v>
      </c>
    </row>
    <row r="41" spans="1:14" ht="105" x14ac:dyDescent="0.25">
      <c r="A41" s="1" t="s">
        <v>9</v>
      </c>
      <c r="B41" s="1" t="s">
        <v>3348</v>
      </c>
      <c r="C41" s="1" t="s">
        <v>3300</v>
      </c>
      <c r="D41" s="1" t="s">
        <v>3348</v>
      </c>
      <c r="E41" s="1" t="s">
        <v>3301</v>
      </c>
      <c r="F41" s="53">
        <v>0</v>
      </c>
      <c r="G41" s="53">
        <v>0.5</v>
      </c>
      <c r="H41" s="53">
        <v>0.01</v>
      </c>
      <c r="I41" s="6" t="s">
        <v>3299</v>
      </c>
      <c r="J41" s="47" t="s">
        <v>3349</v>
      </c>
    </row>
    <row r="42" spans="1:14" ht="75" x14ac:dyDescent="0.25">
      <c r="A42" s="1" t="s">
        <v>9</v>
      </c>
      <c r="B42" s="1" t="s">
        <v>27</v>
      </c>
      <c r="C42" s="1" t="s">
        <v>3119</v>
      </c>
      <c r="D42" s="1" t="s">
        <v>3120</v>
      </c>
      <c r="E42" s="1" t="s">
        <v>3118</v>
      </c>
      <c r="F42" s="50">
        <v>0</v>
      </c>
      <c r="G42" s="51">
        <v>1</v>
      </c>
      <c r="H42" s="51">
        <v>0.01</v>
      </c>
      <c r="I42" s="47" t="s">
        <v>2892</v>
      </c>
      <c r="J42" s="47" t="s">
        <v>3121</v>
      </c>
      <c r="K42" s="47" t="s">
        <v>252</v>
      </c>
      <c r="L42" s="6" t="s">
        <v>253</v>
      </c>
    </row>
    <row r="43" spans="1:14" ht="30" x14ac:dyDescent="0.25">
      <c r="A43" s="1" t="s">
        <v>9</v>
      </c>
      <c r="B43" s="1" t="s">
        <v>21</v>
      </c>
      <c r="C43" s="1" t="s">
        <v>2845</v>
      </c>
      <c r="D43" s="1" t="s">
        <v>21</v>
      </c>
      <c r="E43" s="1" t="s">
        <v>2846</v>
      </c>
      <c r="F43" s="50">
        <v>0</v>
      </c>
      <c r="G43" s="51">
        <v>1</v>
      </c>
      <c r="H43" s="51">
        <v>0.01</v>
      </c>
      <c r="I43" s="47" t="s">
        <v>34</v>
      </c>
      <c r="J43" s="47" t="s">
        <v>2434</v>
      </c>
      <c r="K43" s="47" t="s">
        <v>227</v>
      </c>
      <c r="L43" s="6" t="s">
        <v>228</v>
      </c>
      <c r="M43" s="217" t="s">
        <v>2435</v>
      </c>
    </row>
    <row r="44" spans="1:14" ht="60" x14ac:dyDescent="0.25">
      <c r="A44" s="1" t="s">
        <v>9</v>
      </c>
      <c r="B44" s="1" t="s">
        <v>25</v>
      </c>
      <c r="C44" s="1" t="s">
        <v>300</v>
      </c>
      <c r="D44" s="1" t="s">
        <v>25</v>
      </c>
      <c r="E44" s="1" t="s">
        <v>2312</v>
      </c>
      <c r="F44" s="50">
        <v>0</v>
      </c>
      <c r="G44" s="51">
        <v>1</v>
      </c>
      <c r="H44" s="51">
        <v>0.01</v>
      </c>
      <c r="I44" s="47" t="s">
        <v>34</v>
      </c>
      <c r="J44" s="47" t="s">
        <v>2341</v>
      </c>
      <c r="K44" s="47" t="s">
        <v>229</v>
      </c>
      <c r="L44" s="6" t="s">
        <v>230</v>
      </c>
      <c r="M44" s="217" t="s">
        <v>159</v>
      </c>
    </row>
    <row r="45" spans="1:14" ht="60" x14ac:dyDescent="0.25">
      <c r="A45" s="1" t="s">
        <v>9</v>
      </c>
      <c r="B45" s="1" t="s">
        <v>23</v>
      </c>
      <c r="C45" s="1" t="s">
        <v>59</v>
      </c>
      <c r="D45" s="1" t="s">
        <v>23</v>
      </c>
      <c r="E45" s="1" t="s">
        <v>2311</v>
      </c>
      <c r="F45" s="50">
        <v>0</v>
      </c>
      <c r="G45" s="51">
        <v>1</v>
      </c>
      <c r="H45" s="51">
        <v>0.01</v>
      </c>
      <c r="I45" s="47" t="s">
        <v>34</v>
      </c>
      <c r="J45" s="47" t="s">
        <v>2342</v>
      </c>
      <c r="K45" s="47" t="s">
        <v>231</v>
      </c>
      <c r="L45" s="6" t="s">
        <v>232</v>
      </c>
      <c r="M45" s="217" t="s">
        <v>159</v>
      </c>
    </row>
    <row r="46" spans="1:14" ht="60" x14ac:dyDescent="0.25">
      <c r="A46" s="1" t="s">
        <v>9</v>
      </c>
      <c r="B46" s="1" t="s">
        <v>102</v>
      </c>
      <c r="C46" s="1" t="s">
        <v>301</v>
      </c>
      <c r="D46" s="1" t="s">
        <v>102</v>
      </c>
      <c r="E46" s="1" t="s">
        <v>2310</v>
      </c>
      <c r="F46" s="51">
        <v>0</v>
      </c>
      <c r="G46" s="51">
        <v>0.25</v>
      </c>
      <c r="H46" s="51">
        <v>0.01</v>
      </c>
      <c r="I46" s="47" t="s">
        <v>31</v>
      </c>
      <c r="J46" s="47" t="s">
        <v>3125</v>
      </c>
      <c r="K46" s="47" t="s">
        <v>233</v>
      </c>
      <c r="L46" s="6" t="s">
        <v>234</v>
      </c>
      <c r="M46" s="218" t="s">
        <v>2284</v>
      </c>
      <c r="N46" s="6" t="s">
        <v>2284</v>
      </c>
    </row>
    <row r="47" spans="1:14" ht="60" x14ac:dyDescent="0.25">
      <c r="A47" s="1" t="s">
        <v>9</v>
      </c>
      <c r="B47" s="1" t="s">
        <v>24</v>
      </c>
      <c r="C47" s="1" t="s">
        <v>302</v>
      </c>
      <c r="D47" s="1" t="s">
        <v>24</v>
      </c>
      <c r="E47" s="1" t="s">
        <v>2309</v>
      </c>
      <c r="F47" s="50">
        <v>0</v>
      </c>
      <c r="G47" s="51">
        <v>1</v>
      </c>
      <c r="H47" s="51">
        <v>0.01</v>
      </c>
      <c r="I47" s="47" t="s">
        <v>34</v>
      </c>
      <c r="J47" s="47" t="s">
        <v>2343</v>
      </c>
      <c r="K47" s="47" t="s">
        <v>235</v>
      </c>
      <c r="L47" s="6" t="s">
        <v>236</v>
      </c>
      <c r="M47" s="217" t="s">
        <v>159</v>
      </c>
    </row>
    <row r="48" spans="1:14" ht="105" x14ac:dyDescent="0.25">
      <c r="A48" s="1" t="s">
        <v>9</v>
      </c>
      <c r="B48" s="1" t="s">
        <v>3463</v>
      </c>
      <c r="C48" s="1" t="s">
        <v>3461</v>
      </c>
      <c r="D48" s="1" t="s">
        <v>2764</v>
      </c>
      <c r="E48" s="1" t="s">
        <v>3467</v>
      </c>
      <c r="F48" s="50">
        <v>0</v>
      </c>
      <c r="G48" s="50">
        <v>1</v>
      </c>
      <c r="H48" s="51">
        <v>0.01</v>
      </c>
      <c r="I48" s="47" t="s">
        <v>2455</v>
      </c>
      <c r="J48" s="47" t="s">
        <v>3462</v>
      </c>
      <c r="K48" s="47" t="s">
        <v>237</v>
      </c>
      <c r="L48" s="6" t="s">
        <v>2778</v>
      </c>
      <c r="M48" s="217"/>
    </row>
    <row r="49" spans="1:14" ht="105" x14ac:dyDescent="0.25">
      <c r="A49" s="1" t="s">
        <v>9</v>
      </c>
      <c r="B49" s="1" t="s">
        <v>3464</v>
      </c>
      <c r="C49" s="1" t="s">
        <v>3465</v>
      </c>
      <c r="D49" s="1" t="s">
        <v>2764</v>
      </c>
      <c r="E49" s="1" t="s">
        <v>3466</v>
      </c>
      <c r="F49" s="50">
        <v>0</v>
      </c>
      <c r="G49" s="50">
        <v>1</v>
      </c>
      <c r="H49" s="51">
        <v>0.01</v>
      </c>
      <c r="I49" s="47" t="s">
        <v>2455</v>
      </c>
      <c r="J49" s="47" t="s">
        <v>3468</v>
      </c>
      <c r="K49" s="47" t="s">
        <v>237</v>
      </c>
      <c r="L49" s="6" t="s">
        <v>2778</v>
      </c>
      <c r="M49" s="217"/>
    </row>
    <row r="50" spans="1:14" ht="45" x14ac:dyDescent="0.25">
      <c r="A50" s="2" t="s">
        <v>9</v>
      </c>
      <c r="B50" s="2" t="s">
        <v>2850</v>
      </c>
      <c r="C50" s="1" t="s">
        <v>2853</v>
      </c>
      <c r="D50" s="2" t="s">
        <v>2857</v>
      </c>
      <c r="E50" s="2" t="s">
        <v>2858</v>
      </c>
      <c r="F50" s="52">
        <v>0</v>
      </c>
      <c r="G50" s="53">
        <v>1</v>
      </c>
      <c r="H50" s="53">
        <v>0.01</v>
      </c>
      <c r="I50" s="6" t="s">
        <v>34</v>
      </c>
      <c r="J50" s="6" t="s">
        <v>3390</v>
      </c>
      <c r="K50" s="6" t="s">
        <v>2287</v>
      </c>
      <c r="L50" s="6" t="s">
        <v>2288</v>
      </c>
      <c r="M50" s="218" t="s">
        <v>159</v>
      </c>
    </row>
    <row r="51" spans="1:14" ht="45" x14ac:dyDescent="0.25">
      <c r="A51" s="2" t="s">
        <v>9</v>
      </c>
      <c r="B51" s="2" t="s">
        <v>2851</v>
      </c>
      <c r="C51" s="1" t="s">
        <v>2854</v>
      </c>
      <c r="D51" s="2" t="s">
        <v>2857</v>
      </c>
      <c r="E51" s="2" t="s">
        <v>2859</v>
      </c>
      <c r="F51" s="52">
        <v>0</v>
      </c>
      <c r="G51" s="53">
        <v>1</v>
      </c>
      <c r="H51" s="53">
        <v>0.01</v>
      </c>
      <c r="I51" s="6" t="s">
        <v>34</v>
      </c>
      <c r="J51" s="6" t="s">
        <v>3393</v>
      </c>
      <c r="K51" s="6" t="s">
        <v>2287</v>
      </c>
      <c r="L51" s="6" t="s">
        <v>2288</v>
      </c>
      <c r="M51" s="218"/>
    </row>
    <row r="52" spans="1:14" ht="45" x14ac:dyDescent="0.25">
      <c r="A52" s="2" t="s">
        <v>9</v>
      </c>
      <c r="B52" s="2" t="s">
        <v>2852</v>
      </c>
      <c r="C52" s="1" t="s">
        <v>2855</v>
      </c>
      <c r="D52" s="2" t="s">
        <v>2857</v>
      </c>
      <c r="E52" s="2" t="s">
        <v>2860</v>
      </c>
      <c r="F52" s="52">
        <v>0</v>
      </c>
      <c r="G52" s="53">
        <v>1</v>
      </c>
      <c r="H52" s="53">
        <v>0.01</v>
      </c>
      <c r="I52" s="6" t="s">
        <v>34</v>
      </c>
      <c r="J52" s="6" t="s">
        <v>3391</v>
      </c>
      <c r="K52" s="6" t="s">
        <v>2287</v>
      </c>
      <c r="L52" s="6" t="s">
        <v>2288</v>
      </c>
      <c r="M52" s="218"/>
    </row>
    <row r="53" spans="1:14" ht="45" x14ac:dyDescent="0.25">
      <c r="A53" s="2" t="s">
        <v>9</v>
      </c>
      <c r="B53" s="2" t="s">
        <v>2862</v>
      </c>
      <c r="C53" s="1" t="s">
        <v>2856</v>
      </c>
      <c r="D53" s="2" t="s">
        <v>2857</v>
      </c>
      <c r="E53" s="2" t="s">
        <v>2861</v>
      </c>
      <c r="F53" s="52">
        <v>0</v>
      </c>
      <c r="G53" s="53">
        <v>1</v>
      </c>
      <c r="H53" s="53">
        <v>0.01</v>
      </c>
      <c r="I53" s="6" t="s">
        <v>34</v>
      </c>
      <c r="J53" s="6" t="s">
        <v>3510</v>
      </c>
      <c r="K53" s="6" t="s">
        <v>2287</v>
      </c>
      <c r="L53" s="6" t="s">
        <v>2288</v>
      </c>
      <c r="M53" s="218"/>
    </row>
    <row r="54" spans="1:14" ht="195" x14ac:dyDescent="0.25">
      <c r="A54" s="1" t="s">
        <v>9</v>
      </c>
      <c r="B54" s="1" t="s">
        <v>2480</v>
      </c>
      <c r="C54" s="1" t="s">
        <v>2479</v>
      </c>
      <c r="D54" s="1" t="s">
        <v>2480</v>
      </c>
      <c r="E54" s="1" t="s">
        <v>2482</v>
      </c>
      <c r="F54" s="50">
        <v>0</v>
      </c>
      <c r="G54" s="51">
        <v>1</v>
      </c>
      <c r="H54" s="51">
        <v>0.01</v>
      </c>
      <c r="I54" s="47" t="s">
        <v>2483</v>
      </c>
      <c r="J54" s="47" t="s">
        <v>3319</v>
      </c>
      <c r="K54" s="47"/>
      <c r="L54" s="6" t="s">
        <v>2773</v>
      </c>
      <c r="M54" s="217" t="s">
        <v>3326</v>
      </c>
    </row>
    <row r="55" spans="1:14" ht="60" x14ac:dyDescent="0.25">
      <c r="A55" s="1" t="s">
        <v>9</v>
      </c>
      <c r="B55" s="1" t="s">
        <v>22</v>
      </c>
      <c r="C55" s="1" t="s">
        <v>303</v>
      </c>
      <c r="D55" s="44" t="s">
        <v>371</v>
      </c>
      <c r="E55" s="1" t="s">
        <v>2308</v>
      </c>
      <c r="F55" s="50">
        <v>0</v>
      </c>
      <c r="G55" s="51">
        <v>1</v>
      </c>
      <c r="H55" s="51">
        <v>0.01</v>
      </c>
      <c r="I55" s="47" t="s">
        <v>34</v>
      </c>
      <c r="J55" s="47" t="s">
        <v>3320</v>
      </c>
      <c r="K55" s="47" t="s">
        <v>238</v>
      </c>
      <c r="L55" s="6" t="s">
        <v>239</v>
      </c>
      <c r="M55" s="217"/>
    </row>
    <row r="56" spans="1:14" ht="60" x14ac:dyDescent="0.25">
      <c r="A56" s="1" t="s">
        <v>9</v>
      </c>
      <c r="B56" s="1" t="s">
        <v>20</v>
      </c>
      <c r="C56" s="1" t="s">
        <v>304</v>
      </c>
      <c r="D56" s="44" t="s">
        <v>371</v>
      </c>
      <c r="E56" s="1" t="s">
        <v>2307</v>
      </c>
      <c r="F56" s="50">
        <v>0</v>
      </c>
      <c r="G56" s="51">
        <v>1</v>
      </c>
      <c r="H56" s="51">
        <v>0.01</v>
      </c>
      <c r="I56" s="47" t="s">
        <v>34</v>
      </c>
      <c r="J56" s="47" t="s">
        <v>3321</v>
      </c>
      <c r="K56" s="47" t="s">
        <v>240</v>
      </c>
      <c r="L56" s="6" t="s">
        <v>241</v>
      </c>
      <c r="M56" s="217"/>
    </row>
    <row r="57" spans="1:14" ht="30" x14ac:dyDescent="0.25">
      <c r="A57" s="1" t="s">
        <v>9</v>
      </c>
      <c r="B57" s="1" t="s">
        <v>3356</v>
      </c>
      <c r="C57" s="1" t="s">
        <v>3357</v>
      </c>
      <c r="D57" s="1" t="s">
        <v>3356</v>
      </c>
      <c r="E57" s="1" t="s">
        <v>3358</v>
      </c>
      <c r="F57" s="50">
        <v>0</v>
      </c>
      <c r="G57" s="51">
        <v>1</v>
      </c>
      <c r="H57" s="51">
        <v>0.01</v>
      </c>
      <c r="I57" s="47" t="s">
        <v>34</v>
      </c>
      <c r="J57" s="47" t="s">
        <v>3359</v>
      </c>
      <c r="K57" s="47"/>
      <c r="L57" s="6"/>
      <c r="M57" s="217"/>
    </row>
    <row r="58" spans="1:14" ht="75" x14ac:dyDescent="0.25">
      <c r="A58" s="1" t="s">
        <v>9</v>
      </c>
      <c r="B58" s="1" t="s">
        <v>2539</v>
      </c>
      <c r="C58" s="1" t="s">
        <v>2540</v>
      </c>
      <c r="D58" s="1" t="s">
        <v>2540</v>
      </c>
      <c r="E58" s="1" t="s">
        <v>2541</v>
      </c>
      <c r="F58" s="50">
        <v>0</v>
      </c>
      <c r="G58" s="51">
        <v>1</v>
      </c>
      <c r="H58" s="51">
        <v>0.01</v>
      </c>
      <c r="I58" s="47" t="s">
        <v>2542</v>
      </c>
      <c r="J58" s="47" t="s">
        <v>3322</v>
      </c>
      <c r="K58" s="47"/>
      <c r="L58" s="6" t="s">
        <v>2774</v>
      </c>
      <c r="M58" s="217" t="s">
        <v>159</v>
      </c>
    </row>
    <row r="59" spans="1:14" ht="60" x14ac:dyDescent="0.25">
      <c r="A59" s="1" t="s">
        <v>137</v>
      </c>
      <c r="B59" s="1" t="s">
        <v>139</v>
      </c>
      <c r="C59" s="1" t="s">
        <v>454</v>
      </c>
      <c r="D59" s="1" t="s">
        <v>139</v>
      </c>
      <c r="E59" s="1" t="s">
        <v>2306</v>
      </c>
      <c r="F59" s="50">
        <v>0</v>
      </c>
      <c r="G59" s="51">
        <v>1</v>
      </c>
      <c r="H59" s="51">
        <v>0.01</v>
      </c>
      <c r="I59" s="47" t="s">
        <v>34</v>
      </c>
      <c r="J59" s="47" t="s">
        <v>3449</v>
      </c>
      <c r="K59" s="47" t="s">
        <v>242</v>
      </c>
      <c r="L59" s="6" t="s">
        <v>243</v>
      </c>
      <c r="M59" s="217" t="s">
        <v>159</v>
      </c>
      <c r="N59" s="47" t="s">
        <v>192</v>
      </c>
    </row>
    <row r="60" spans="1:14" ht="45" x14ac:dyDescent="0.25">
      <c r="A60" s="1" t="s">
        <v>137</v>
      </c>
      <c r="B60" s="1" t="s">
        <v>274</v>
      </c>
      <c r="C60" s="1" t="s">
        <v>461</v>
      </c>
      <c r="D60" s="1" t="s">
        <v>274</v>
      </c>
      <c r="E60" s="1" t="s">
        <v>2305</v>
      </c>
      <c r="F60" s="50">
        <v>0</v>
      </c>
      <c r="G60" s="51">
        <v>1</v>
      </c>
      <c r="H60" s="51">
        <v>0.01</v>
      </c>
      <c r="I60" s="47" t="s">
        <v>34</v>
      </c>
      <c r="J60" s="47" t="s">
        <v>3450</v>
      </c>
      <c r="K60" s="47" t="s">
        <v>334</v>
      </c>
      <c r="L60" s="6" t="s">
        <v>335</v>
      </c>
      <c r="M60" s="217"/>
      <c r="N60" s="47"/>
    </row>
    <row r="61" spans="1:14" ht="45" x14ac:dyDescent="0.25">
      <c r="A61" s="1" t="s">
        <v>137</v>
      </c>
      <c r="B61" s="1" t="s">
        <v>3588</v>
      </c>
      <c r="C61" s="1" t="s">
        <v>458</v>
      </c>
      <c r="D61" s="1" t="s">
        <v>3588</v>
      </c>
      <c r="E61" s="1" t="s">
        <v>2304</v>
      </c>
      <c r="F61" s="50">
        <v>0</v>
      </c>
      <c r="G61" s="51">
        <v>1</v>
      </c>
      <c r="H61" s="51">
        <v>0.01</v>
      </c>
      <c r="I61" s="47" t="s">
        <v>34</v>
      </c>
      <c r="J61" s="47" t="s">
        <v>3589</v>
      </c>
      <c r="K61" s="47"/>
      <c r="L61" s="6" t="s">
        <v>2779</v>
      </c>
      <c r="M61" s="217" t="s">
        <v>3590</v>
      </c>
      <c r="N61" s="47"/>
    </row>
    <row r="62" spans="1:14" ht="30" x14ac:dyDescent="0.25">
      <c r="A62" s="1" t="s">
        <v>137</v>
      </c>
      <c r="B62" s="1" t="s">
        <v>193</v>
      </c>
      <c r="C62" s="1" t="s">
        <v>455</v>
      </c>
      <c r="D62" s="1" t="s">
        <v>193</v>
      </c>
      <c r="E62" s="1" t="s">
        <v>2303</v>
      </c>
      <c r="F62" s="50">
        <v>0</v>
      </c>
      <c r="G62" s="51">
        <v>1</v>
      </c>
      <c r="H62" s="51">
        <v>0.01</v>
      </c>
      <c r="I62" s="47" t="s">
        <v>34</v>
      </c>
      <c r="J62" s="47" t="s">
        <v>2344</v>
      </c>
      <c r="K62" s="47" t="s">
        <v>244</v>
      </c>
      <c r="L62" s="6" t="s">
        <v>245</v>
      </c>
      <c r="M62" s="217" t="s">
        <v>159</v>
      </c>
      <c r="N62" s="47"/>
    </row>
    <row r="63" spans="1:14" ht="45" x14ac:dyDescent="0.25">
      <c r="A63" s="1" t="s">
        <v>137</v>
      </c>
      <c r="B63" s="1" t="s">
        <v>2847</v>
      </c>
      <c r="C63" s="1" t="s">
        <v>2848</v>
      </c>
      <c r="D63" s="1" t="s">
        <v>2847</v>
      </c>
      <c r="E63" s="1" t="s">
        <v>2849</v>
      </c>
      <c r="F63" s="50">
        <v>0</v>
      </c>
      <c r="G63" s="51">
        <v>1</v>
      </c>
      <c r="H63" s="51">
        <v>0.01</v>
      </c>
      <c r="I63" s="47" t="s">
        <v>34</v>
      </c>
      <c r="J63" s="47" t="s">
        <v>3513</v>
      </c>
      <c r="K63" s="47" t="s">
        <v>246</v>
      </c>
      <c r="L63" s="6" t="s">
        <v>247</v>
      </c>
      <c r="M63" s="217" t="s">
        <v>159</v>
      </c>
      <c r="N63" s="47"/>
    </row>
    <row r="64" spans="1:14" ht="45" x14ac:dyDescent="0.25">
      <c r="A64" s="1" t="s">
        <v>137</v>
      </c>
      <c r="B64" s="1" t="s">
        <v>3591</v>
      </c>
      <c r="C64" s="1" t="s">
        <v>3511</v>
      </c>
      <c r="D64" s="1" t="s">
        <v>3591</v>
      </c>
      <c r="E64" s="1" t="s">
        <v>3512</v>
      </c>
      <c r="F64" s="50">
        <v>0</v>
      </c>
      <c r="G64" s="51">
        <v>1</v>
      </c>
      <c r="H64" s="51">
        <v>0.01</v>
      </c>
      <c r="I64" s="47" t="s">
        <v>34</v>
      </c>
      <c r="J64" s="47" t="s">
        <v>3592</v>
      </c>
      <c r="K64" s="47"/>
      <c r="L64" s="6"/>
      <c r="M64" s="217"/>
      <c r="N64" s="47"/>
    </row>
    <row r="65" spans="1:14" ht="45" x14ac:dyDescent="0.25">
      <c r="A65" s="1" t="s">
        <v>137</v>
      </c>
      <c r="B65" s="1" t="s">
        <v>140</v>
      </c>
      <c r="C65" s="1" t="s">
        <v>456</v>
      </c>
      <c r="D65" s="1" t="s">
        <v>140</v>
      </c>
      <c r="E65" s="1" t="s">
        <v>2302</v>
      </c>
      <c r="F65" s="50">
        <v>0</v>
      </c>
      <c r="G65" s="51">
        <v>1</v>
      </c>
      <c r="H65" s="51">
        <v>0.01</v>
      </c>
      <c r="I65" s="47" t="s">
        <v>34</v>
      </c>
      <c r="J65" s="47" t="s">
        <v>3451</v>
      </c>
      <c r="K65" s="47" t="s">
        <v>248</v>
      </c>
      <c r="L65" s="6" t="s">
        <v>249</v>
      </c>
      <c r="M65" s="217" t="s">
        <v>159</v>
      </c>
      <c r="N65" s="47"/>
    </row>
    <row r="66" spans="1:14" ht="30" x14ac:dyDescent="0.25">
      <c r="A66" s="1" t="s">
        <v>137</v>
      </c>
      <c r="B66" s="1" t="s">
        <v>138</v>
      </c>
      <c r="C66" s="1" t="s">
        <v>2881</v>
      </c>
      <c r="D66" s="1" t="s">
        <v>138</v>
      </c>
      <c r="E66" s="1" t="s">
        <v>2301</v>
      </c>
      <c r="F66" s="50">
        <v>0</v>
      </c>
      <c r="G66" s="51">
        <v>1</v>
      </c>
      <c r="H66" s="51">
        <v>0.01</v>
      </c>
      <c r="I66" s="47" t="s">
        <v>34</v>
      </c>
      <c r="J66" s="47" t="s">
        <v>2868</v>
      </c>
      <c r="K66" s="47" t="s">
        <v>250</v>
      </c>
      <c r="L66" s="6" t="s">
        <v>251</v>
      </c>
      <c r="M66" s="217" t="s">
        <v>159</v>
      </c>
      <c r="N66" s="47"/>
    </row>
    <row r="67" spans="1:14" ht="45" x14ac:dyDescent="0.25">
      <c r="A67" s="1" t="s">
        <v>137</v>
      </c>
      <c r="B67" s="1" t="s">
        <v>3585</v>
      </c>
      <c r="C67" s="1" t="s">
        <v>457</v>
      </c>
      <c r="D67" s="1" t="s">
        <v>3585</v>
      </c>
      <c r="E67" s="1" t="s">
        <v>2300</v>
      </c>
      <c r="F67" s="50">
        <v>0</v>
      </c>
      <c r="G67" s="51">
        <v>1</v>
      </c>
      <c r="H67" s="51">
        <v>0.01</v>
      </c>
      <c r="I67" s="47" t="s">
        <v>34</v>
      </c>
      <c r="J67" s="47" t="s">
        <v>3586</v>
      </c>
      <c r="K67" s="47"/>
      <c r="L67" s="6" t="s">
        <v>2780</v>
      </c>
      <c r="M67" s="217" t="s">
        <v>3587</v>
      </c>
      <c r="N67" s="47"/>
    </row>
    <row r="68" spans="1:14" ht="105" x14ac:dyDescent="0.25">
      <c r="A68" s="1" t="s">
        <v>137</v>
      </c>
      <c r="B68" s="1" t="s">
        <v>2484</v>
      </c>
      <c r="C68" s="1" t="s">
        <v>2485</v>
      </c>
      <c r="D68" s="1" t="s">
        <v>2484</v>
      </c>
      <c r="E68" s="1" t="s">
        <v>2486</v>
      </c>
      <c r="F68" s="50">
        <v>0</v>
      </c>
      <c r="G68" s="51">
        <v>1</v>
      </c>
      <c r="H68" s="51">
        <v>0.01</v>
      </c>
      <c r="I68" s="47" t="s">
        <v>2487</v>
      </c>
      <c r="J68" s="47" t="s">
        <v>3360</v>
      </c>
      <c r="K68" s="47"/>
      <c r="L68" s="6" t="s">
        <v>2775</v>
      </c>
      <c r="M68" s="216" t="s">
        <v>2488</v>
      </c>
      <c r="N68" s="47"/>
    </row>
    <row r="69" spans="1:14" ht="60" x14ac:dyDescent="0.25">
      <c r="A69" s="2" t="s">
        <v>2525</v>
      </c>
      <c r="B69" s="2" t="s">
        <v>2529</v>
      </c>
      <c r="C69" s="1" t="s">
        <v>305</v>
      </c>
      <c r="D69" s="2" t="s">
        <v>2528</v>
      </c>
      <c r="E69" s="1" t="s">
        <v>2299</v>
      </c>
      <c r="F69" s="53">
        <v>0</v>
      </c>
      <c r="G69" s="53">
        <v>1</v>
      </c>
      <c r="H69" s="53">
        <v>0.01</v>
      </c>
      <c r="I69" s="6" t="s">
        <v>58</v>
      </c>
      <c r="J69" s="6" t="s">
        <v>2345</v>
      </c>
      <c r="K69" s="6" t="s">
        <v>256</v>
      </c>
      <c r="L69" s="6" t="s">
        <v>257</v>
      </c>
      <c r="M69" s="217" t="s">
        <v>159</v>
      </c>
      <c r="N69" s="6"/>
    </row>
    <row r="70" spans="1:14" ht="60" x14ac:dyDescent="0.25">
      <c r="A70" s="2" t="s">
        <v>2525</v>
      </c>
      <c r="B70" s="2" t="s">
        <v>2816</v>
      </c>
      <c r="C70" s="1" t="s">
        <v>2815</v>
      </c>
      <c r="D70" s="2" t="s">
        <v>372</v>
      </c>
      <c r="E70" s="1" t="s">
        <v>2813</v>
      </c>
      <c r="F70" s="53">
        <v>0</v>
      </c>
      <c r="G70" s="53">
        <v>1</v>
      </c>
      <c r="H70" s="53">
        <v>0.01</v>
      </c>
      <c r="I70" s="47" t="s">
        <v>2814</v>
      </c>
      <c r="J70" s="6" t="s">
        <v>3023</v>
      </c>
      <c r="K70" s="6" t="s">
        <v>365</v>
      </c>
      <c r="L70" s="6" t="s">
        <v>2776</v>
      </c>
      <c r="M70" s="217" t="s">
        <v>159</v>
      </c>
      <c r="N70" s="6"/>
    </row>
    <row r="71" spans="1:14" ht="45" x14ac:dyDescent="0.25">
      <c r="A71" s="2" t="s">
        <v>2525</v>
      </c>
      <c r="B71" s="2" t="s">
        <v>2526</v>
      </c>
      <c r="C71" s="1" t="s">
        <v>2527</v>
      </c>
      <c r="D71" s="2" t="s">
        <v>2530</v>
      </c>
      <c r="E71" s="1" t="s">
        <v>2531</v>
      </c>
      <c r="F71" s="53">
        <v>0</v>
      </c>
      <c r="G71" s="53">
        <v>1</v>
      </c>
      <c r="H71" s="53">
        <v>0.01</v>
      </c>
      <c r="I71" s="47" t="s">
        <v>2532</v>
      </c>
      <c r="J71" s="6" t="s">
        <v>2533</v>
      </c>
      <c r="K71" s="6"/>
      <c r="L71" s="6" t="s">
        <v>2777</v>
      </c>
      <c r="M71" s="217"/>
      <c r="N71" s="6"/>
    </row>
    <row r="72" spans="1:14" ht="90" x14ac:dyDescent="0.25">
      <c r="A72" s="1" t="s">
        <v>10</v>
      </c>
      <c r="B72" s="1" t="s">
        <v>3236</v>
      </c>
      <c r="C72" s="1" t="s">
        <v>2456</v>
      </c>
      <c r="D72" s="1" t="s">
        <v>3236</v>
      </c>
      <c r="E72" s="1" t="s">
        <v>2298</v>
      </c>
      <c r="F72" s="1">
        <v>0</v>
      </c>
      <c r="G72" s="1">
        <v>300</v>
      </c>
      <c r="H72" s="1">
        <v>5</v>
      </c>
      <c r="I72" s="171" t="str">
        <f>UnitControlCenter!$B$47</f>
        <v>$/metric ton CO2e</v>
      </c>
      <c r="J72" s="47" t="s">
        <v>3538</v>
      </c>
      <c r="K72" s="47" t="s">
        <v>254</v>
      </c>
      <c r="L72" s="6" t="s">
        <v>255</v>
      </c>
      <c r="M72" s="218" t="s">
        <v>2432</v>
      </c>
      <c r="N72" s="6" t="s">
        <v>420</v>
      </c>
    </row>
    <row r="73" spans="1:14" ht="45" x14ac:dyDescent="0.25">
      <c r="A73" s="1" t="s">
        <v>10</v>
      </c>
      <c r="B73" s="1" t="s">
        <v>26</v>
      </c>
      <c r="C73" s="1" t="s">
        <v>144</v>
      </c>
      <c r="D73" s="1" t="s">
        <v>26</v>
      </c>
      <c r="E73" s="1" t="s">
        <v>2297</v>
      </c>
      <c r="F73" s="53">
        <v>0</v>
      </c>
      <c r="G73" s="53">
        <v>1</v>
      </c>
      <c r="H73" s="53">
        <v>0.01</v>
      </c>
      <c r="I73" s="47" t="s">
        <v>146</v>
      </c>
      <c r="J73" s="47" t="s">
        <v>3323</v>
      </c>
      <c r="K73" s="6" t="s">
        <v>258</v>
      </c>
      <c r="L73" s="6" t="s">
        <v>259</v>
      </c>
      <c r="M73" s="217" t="s">
        <v>159</v>
      </c>
    </row>
    <row r="74" spans="1:14" ht="45" x14ac:dyDescent="0.25">
      <c r="A74" s="2" t="s">
        <v>10</v>
      </c>
      <c r="B74" s="2" t="s">
        <v>2489</v>
      </c>
      <c r="C74" s="1" t="s">
        <v>2490</v>
      </c>
      <c r="D74" s="171"/>
      <c r="E74" s="2" t="s">
        <v>2491</v>
      </c>
      <c r="F74" s="1">
        <v>0</v>
      </c>
      <c r="G74" s="1">
        <v>1</v>
      </c>
      <c r="H74" s="1">
        <v>1</v>
      </c>
      <c r="I74" s="47" t="s">
        <v>30</v>
      </c>
      <c r="J74" s="47" t="s">
        <v>3492</v>
      </c>
      <c r="K74" s="47" t="s">
        <v>254</v>
      </c>
      <c r="L74" s="6" t="s">
        <v>255</v>
      </c>
    </row>
    <row r="75" spans="1:14" ht="60" x14ac:dyDescent="0.25">
      <c r="A75" s="2" t="s">
        <v>10</v>
      </c>
      <c r="B75" s="2" t="s">
        <v>3069</v>
      </c>
      <c r="C75" s="1" t="s">
        <v>3540</v>
      </c>
      <c r="D75" s="171"/>
      <c r="E75" s="2" t="s">
        <v>3542</v>
      </c>
      <c r="F75" s="1">
        <v>0</v>
      </c>
      <c r="G75" s="1">
        <v>1</v>
      </c>
      <c r="H75" s="1">
        <v>1</v>
      </c>
      <c r="I75" s="47" t="s">
        <v>30</v>
      </c>
      <c r="J75" s="47" t="s">
        <v>3539</v>
      </c>
      <c r="K75" s="47" t="s">
        <v>254</v>
      </c>
      <c r="L75" s="6" t="s">
        <v>255</v>
      </c>
    </row>
    <row r="76" spans="1:14" ht="45" x14ac:dyDescent="0.25">
      <c r="A76" s="2" t="s">
        <v>10</v>
      </c>
      <c r="B76" s="1" t="s">
        <v>3491</v>
      </c>
      <c r="C76" s="1" t="s">
        <v>3541</v>
      </c>
      <c r="D76" s="171"/>
      <c r="E76" s="171"/>
      <c r="F76" s="1">
        <v>0</v>
      </c>
      <c r="G76" s="1">
        <v>1</v>
      </c>
      <c r="H76" s="1">
        <v>1</v>
      </c>
      <c r="I76" s="47" t="s">
        <v>30</v>
      </c>
      <c r="J76" s="1" t="s">
        <v>3596</v>
      </c>
      <c r="K76" s="47" t="s">
        <v>254</v>
      </c>
      <c r="L76" s="6" t="s">
        <v>255</v>
      </c>
    </row>
    <row r="77" spans="1:14" ht="45" x14ac:dyDescent="0.25">
      <c r="A77" s="2" t="s">
        <v>10</v>
      </c>
      <c r="B77" s="2" t="s">
        <v>2790</v>
      </c>
      <c r="C77" s="1" t="s">
        <v>2789</v>
      </c>
      <c r="D77" s="2" t="s">
        <v>2790</v>
      </c>
      <c r="E77" s="1" t="s">
        <v>2791</v>
      </c>
      <c r="F77" s="1">
        <v>0</v>
      </c>
      <c r="G77" s="1">
        <v>1</v>
      </c>
      <c r="H77" s="1">
        <v>1</v>
      </c>
      <c r="I77" s="47" t="s">
        <v>30</v>
      </c>
      <c r="J77" s="6"/>
    </row>
    <row r="78" spans="1:14" ht="30" x14ac:dyDescent="0.25">
      <c r="A78" s="2" t="s">
        <v>10</v>
      </c>
      <c r="B78" s="2" t="s">
        <v>2833</v>
      </c>
      <c r="C78" s="1" t="s">
        <v>2833</v>
      </c>
      <c r="D78" s="2" t="s">
        <v>2833</v>
      </c>
      <c r="E78" s="2" t="s">
        <v>2834</v>
      </c>
      <c r="F78" s="53">
        <v>0</v>
      </c>
      <c r="G78" s="53">
        <v>1</v>
      </c>
      <c r="H78" s="53">
        <v>0.01</v>
      </c>
      <c r="I78" s="47" t="s">
        <v>2835</v>
      </c>
      <c r="J78" s="47" t="s">
        <v>3324</v>
      </c>
      <c r="K78" s="6" t="s">
        <v>2989</v>
      </c>
    </row>
    <row r="79" spans="1:14" ht="45" x14ac:dyDescent="0.25">
      <c r="A79" s="1" t="s">
        <v>10</v>
      </c>
      <c r="B79" s="1" t="s">
        <v>3402</v>
      </c>
      <c r="C79" s="1" t="s">
        <v>3401</v>
      </c>
      <c r="D79" s="1" t="s">
        <v>3402</v>
      </c>
      <c r="E79" s="1" t="s">
        <v>2296</v>
      </c>
      <c r="F79" s="50">
        <v>-0.5</v>
      </c>
      <c r="G79" s="50">
        <v>0.5</v>
      </c>
      <c r="H79" s="53">
        <v>0.01</v>
      </c>
      <c r="I79" s="47" t="s">
        <v>147</v>
      </c>
      <c r="J79" s="47" t="s">
        <v>3403</v>
      </c>
      <c r="K79" s="6" t="s">
        <v>260</v>
      </c>
      <c r="L79" s="6" t="s">
        <v>261</v>
      </c>
      <c r="M79" s="218" t="s">
        <v>160</v>
      </c>
    </row>
    <row r="80" spans="1:14" ht="90" x14ac:dyDescent="0.25">
      <c r="A80" s="1" t="s">
        <v>2734</v>
      </c>
      <c r="B80" s="171" t="s">
        <v>336</v>
      </c>
      <c r="C80" s="1" t="s">
        <v>306</v>
      </c>
      <c r="D80" s="1" t="s">
        <v>373</v>
      </c>
      <c r="E80" s="1" t="s">
        <v>2295</v>
      </c>
      <c r="F80" s="51">
        <v>0</v>
      </c>
      <c r="G80" s="51">
        <v>0.4</v>
      </c>
      <c r="H80" s="50">
        <v>0.01</v>
      </c>
      <c r="I80" s="47" t="s">
        <v>32</v>
      </c>
      <c r="J80" s="47" t="s">
        <v>3325</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3340</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3341</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3342</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3343</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2734</v>
      </c>
      <c r="B85" s="2" t="s">
        <v>2879</v>
      </c>
      <c r="C85" s="1" t="s">
        <v>2880</v>
      </c>
      <c r="D85" s="2" t="s">
        <v>2879</v>
      </c>
      <c r="E85" s="52" t="s">
        <v>2882</v>
      </c>
      <c r="F85" s="51">
        <v>0</v>
      </c>
      <c r="G85" s="51">
        <v>1</v>
      </c>
      <c r="H85" s="50">
        <v>0.01</v>
      </c>
      <c r="I85" s="47" t="s">
        <v>34</v>
      </c>
      <c r="J85" s="47" t="s">
        <v>3563</v>
      </c>
      <c r="K85" s="6" t="s">
        <v>2885</v>
      </c>
      <c r="L85" s="6" t="s">
        <v>2884</v>
      </c>
      <c r="M85" s="218" t="s">
        <v>2883</v>
      </c>
    </row>
    <row r="86" spans="1:13" ht="90" x14ac:dyDescent="0.25">
      <c r="A86" s="1" t="s">
        <v>2734</v>
      </c>
      <c r="B86" s="171" t="s">
        <v>350</v>
      </c>
      <c r="C86" s="1" t="s">
        <v>311</v>
      </c>
      <c r="D86" s="1" t="s">
        <v>374</v>
      </c>
      <c r="E86" s="1" t="s">
        <v>2294</v>
      </c>
      <c r="F86" s="51">
        <v>0</v>
      </c>
      <c r="G86" s="51">
        <v>0.4</v>
      </c>
      <c r="H86" s="50">
        <v>0.01</v>
      </c>
      <c r="I86" s="47" t="s">
        <v>33</v>
      </c>
      <c r="J86" s="47" t="s">
        <v>3331</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3344</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3345</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3346</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3347</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3025</v>
      </c>
      <c r="B91" s="1" t="s">
        <v>3026</v>
      </c>
      <c r="C91" s="1" t="s">
        <v>3033</v>
      </c>
      <c r="D91" s="171"/>
      <c r="E91" s="1" t="s">
        <v>3072</v>
      </c>
      <c r="F91" s="1">
        <v>0</v>
      </c>
      <c r="G91" s="1">
        <v>10</v>
      </c>
      <c r="H91" s="1">
        <v>1</v>
      </c>
      <c r="I91" s="1" t="s">
        <v>3002</v>
      </c>
      <c r="J91" s="1" t="s">
        <v>3332</v>
      </c>
      <c r="K91" s="1" t="s">
        <v>3003</v>
      </c>
    </row>
    <row r="92" spans="1:13" ht="150" x14ac:dyDescent="0.25">
      <c r="A92" s="1" t="s">
        <v>3025</v>
      </c>
      <c r="B92" s="1" t="s">
        <v>3027</v>
      </c>
      <c r="C92" s="1" t="s">
        <v>3034</v>
      </c>
      <c r="D92" s="171"/>
      <c r="E92" s="1" t="s">
        <v>3073</v>
      </c>
      <c r="F92" s="1">
        <v>0</v>
      </c>
      <c r="G92" s="1">
        <v>10</v>
      </c>
      <c r="H92" s="1">
        <v>1</v>
      </c>
      <c r="I92" s="1" t="s">
        <v>3002</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3025</v>
      </c>
      <c r="B93" s="1" t="s">
        <v>482</v>
      </c>
      <c r="C93" s="1" t="s">
        <v>3035</v>
      </c>
      <c r="D93" s="171"/>
      <c r="E93" s="1" t="s">
        <v>3074</v>
      </c>
      <c r="F93" s="1">
        <v>0</v>
      </c>
      <c r="G93" s="1">
        <v>10</v>
      </c>
      <c r="H93" s="1">
        <v>1</v>
      </c>
      <c r="I93" s="1" t="s">
        <v>3002</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3025</v>
      </c>
      <c r="B94" s="1" t="s">
        <v>3028</v>
      </c>
      <c r="C94" s="1" t="s">
        <v>3036</v>
      </c>
      <c r="D94" s="171"/>
      <c r="E94" s="1" t="s">
        <v>3075</v>
      </c>
      <c r="F94" s="1">
        <v>0</v>
      </c>
      <c r="G94" s="1">
        <v>10</v>
      </c>
      <c r="H94" s="1">
        <v>1</v>
      </c>
      <c r="I94" s="1" t="s">
        <v>3002</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3025</v>
      </c>
      <c r="B95" s="1" t="s">
        <v>3029</v>
      </c>
      <c r="C95" s="1" t="s">
        <v>3037</v>
      </c>
      <c r="D95" s="171"/>
      <c r="E95" s="1" t="s">
        <v>3076</v>
      </c>
      <c r="F95" s="1">
        <v>0</v>
      </c>
      <c r="G95" s="1">
        <v>10</v>
      </c>
      <c r="H95" s="1">
        <v>1</v>
      </c>
      <c r="I95" s="1" t="s">
        <v>3002</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3025</v>
      </c>
      <c r="B96" s="1" t="s">
        <v>279</v>
      </c>
      <c r="C96" s="1" t="s">
        <v>3038</v>
      </c>
      <c r="D96" s="171"/>
      <c r="E96" s="1" t="s">
        <v>3077</v>
      </c>
      <c r="F96" s="1">
        <v>0</v>
      </c>
      <c r="G96" s="1">
        <v>10</v>
      </c>
      <c r="H96" s="1">
        <v>1</v>
      </c>
      <c r="I96" s="1" t="s">
        <v>3002</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3025</v>
      </c>
      <c r="B97" s="1" t="s">
        <v>3030</v>
      </c>
      <c r="C97" s="1" t="s">
        <v>3039</v>
      </c>
      <c r="D97" s="171"/>
      <c r="E97" s="1" t="s">
        <v>3078</v>
      </c>
      <c r="F97" s="1">
        <v>0</v>
      </c>
      <c r="G97" s="1">
        <v>10</v>
      </c>
      <c r="H97" s="1">
        <v>1</v>
      </c>
      <c r="I97" s="1" t="s">
        <v>3002</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3025</v>
      </c>
      <c r="B98" s="1" t="s">
        <v>3031</v>
      </c>
      <c r="C98" s="1" t="s">
        <v>3040</v>
      </c>
      <c r="D98" s="171"/>
      <c r="E98" s="1" t="s">
        <v>3079</v>
      </c>
      <c r="F98" s="1">
        <v>0</v>
      </c>
      <c r="G98" s="1">
        <v>10</v>
      </c>
      <c r="H98" s="1">
        <v>1</v>
      </c>
      <c r="I98" s="1" t="s">
        <v>3002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3025</v>
      </c>
      <c r="B99" s="1" t="s">
        <v>3032</v>
      </c>
      <c r="C99" s="1" t="s">
        <v>3041</v>
      </c>
      <c r="D99" s="171"/>
      <c r="E99" s="1" t="s">
        <v>3080</v>
      </c>
      <c r="F99" s="1">
        <v>0</v>
      </c>
      <c r="G99" s="1">
        <v>10</v>
      </c>
      <c r="H99" s="1">
        <v>1</v>
      </c>
      <c r="I99" s="1" t="s">
        <v>3002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2901</v>
      </c>
      <c r="B100" s="1" t="s">
        <v>2902</v>
      </c>
      <c r="C100" s="1" t="s">
        <v>3593</v>
      </c>
      <c r="D100" s="171"/>
      <c r="E100" s="1" t="s">
        <v>2903</v>
      </c>
      <c r="F100" s="1">
        <v>0</v>
      </c>
      <c r="G100" s="1">
        <v>1</v>
      </c>
      <c r="H100" s="1">
        <v>1</v>
      </c>
      <c r="I100" s="47" t="s">
        <v>30</v>
      </c>
      <c r="J100" s="1" t="s">
        <v>3594</v>
      </c>
      <c r="K100" s="1"/>
      <c r="L100" s="1"/>
      <c r="M100" s="276"/>
    </row>
    <row r="101" spans="1:13" ht="120" x14ac:dyDescent="0.25">
      <c r="A101" s="1" t="s">
        <v>2901</v>
      </c>
      <c r="B101" s="1" t="s">
        <v>3416</v>
      </c>
      <c r="C101" s="1" t="s">
        <v>3414</v>
      </c>
      <c r="D101" s="171"/>
      <c r="E101" s="171"/>
      <c r="F101" s="1">
        <v>0</v>
      </c>
      <c r="G101" s="1">
        <v>1</v>
      </c>
      <c r="H101" s="1">
        <v>1</v>
      </c>
      <c r="I101" s="47" t="s">
        <v>30</v>
      </c>
      <c r="J101" s="1" t="s">
        <v>3415</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69"/>
  <sheetViews>
    <sheetView zoomScaleNormal="100" workbookViewId="0">
      <pane ySplit="1" topLeftCell="A2" activePane="bottomLeft" state="frozen"/>
      <selection pane="bottomLeft"/>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2293</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2426</v>
      </c>
      <c r="D2" s="2" t="s">
        <v>38</v>
      </c>
      <c r="E2" s="2" t="s">
        <v>2249</v>
      </c>
      <c r="F2" s="2" t="s">
        <v>3441</v>
      </c>
      <c r="G2" s="2" t="s">
        <v>2470</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512</v>
      </c>
      <c r="F3" s="2" t="s">
        <v>3441</v>
      </c>
      <c r="G3" s="2" t="s">
        <v>512</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2252</v>
      </c>
      <c r="F4" s="2" t="s">
        <v>3441</v>
      </c>
      <c r="G4" s="2" t="s">
        <v>2252</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2254</v>
      </c>
      <c r="F5" s="2" t="s">
        <v>3441</v>
      </c>
      <c r="G5" s="2" t="s">
        <v>2254</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2256</v>
      </c>
      <c r="F6" s="2" t="s">
        <v>3441</v>
      </c>
      <c r="G6" s="2" t="s">
        <v>2358</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2257</v>
      </c>
      <c r="F7" s="2" t="s">
        <v>3441</v>
      </c>
      <c r="G7" s="2" t="s">
        <v>2257</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2259</v>
      </c>
      <c r="F8" s="2" t="s">
        <v>3441</v>
      </c>
      <c r="G8" s="2" t="s">
        <v>2259</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2261</v>
      </c>
      <c r="F9" s="2" t="s">
        <v>3441</v>
      </c>
      <c r="G9" s="2" t="s">
        <v>2261</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2263</v>
      </c>
      <c r="F10" s="2" t="s">
        <v>3441</v>
      </c>
      <c r="G10" s="2" t="s">
        <v>2263</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2265</v>
      </c>
      <c r="F11" s="2" t="s">
        <v>3441</v>
      </c>
      <c r="G11" s="2" t="s">
        <v>2265</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2249</v>
      </c>
      <c r="F12" s="2" t="s">
        <v>3442</v>
      </c>
      <c r="G12" s="2" t="s">
        <v>2470</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512</v>
      </c>
      <c r="F13" s="2" t="s">
        <v>3442</v>
      </c>
      <c r="G13" s="2" t="s">
        <v>512</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2252</v>
      </c>
      <c r="F14" s="2" t="s">
        <v>3442</v>
      </c>
      <c r="G14" s="2" t="s">
        <v>2252</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2254</v>
      </c>
      <c r="F15" s="2" t="s">
        <v>3442</v>
      </c>
      <c r="G15" s="2" t="s">
        <v>2254</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2256</v>
      </c>
      <c r="F16" s="2" t="s">
        <v>3442</v>
      </c>
      <c r="G16" s="2" t="s">
        <v>2358</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2257</v>
      </c>
      <c r="F17" s="2" t="s">
        <v>3442</v>
      </c>
      <c r="G17" s="2" t="s">
        <v>2257</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2259</v>
      </c>
      <c r="F18" s="2" t="s">
        <v>3442</v>
      </c>
      <c r="G18" s="2" t="s">
        <v>2259</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2261</v>
      </c>
      <c r="F19" s="2" t="s">
        <v>3442</v>
      </c>
      <c r="G19" s="2" t="s">
        <v>2261</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2263</v>
      </c>
      <c r="F20" s="2" t="s">
        <v>3442</v>
      </c>
      <c r="G20" s="2" t="s">
        <v>2263</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2265</v>
      </c>
      <c r="F21" s="2" t="s">
        <v>3442</v>
      </c>
      <c r="G21" s="2" t="s">
        <v>2265</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2249</v>
      </c>
      <c r="F22" s="2" t="s">
        <v>3437</v>
      </c>
      <c r="G22" s="2" t="s">
        <v>2470</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512</v>
      </c>
      <c r="F23" s="2" t="s">
        <v>3437</v>
      </c>
      <c r="G23" s="2" t="s">
        <v>512</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2252</v>
      </c>
      <c r="F24" s="2" t="s">
        <v>3437</v>
      </c>
      <c r="G24" s="2" t="s">
        <v>2252</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2254</v>
      </c>
      <c r="F25" s="2" t="s">
        <v>3437</v>
      </c>
      <c r="G25" s="2" t="s">
        <v>2254</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2256</v>
      </c>
      <c r="F26" s="2" t="s">
        <v>3437</v>
      </c>
      <c r="G26" s="2" t="s">
        <v>2358</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2257</v>
      </c>
      <c r="F27" s="2" t="s">
        <v>3437</v>
      </c>
      <c r="G27" s="2" t="s">
        <v>2257</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2259</v>
      </c>
      <c r="F28" s="2" t="s">
        <v>3437</v>
      </c>
      <c r="G28" s="2" t="s">
        <v>2259</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2261</v>
      </c>
      <c r="F29" s="2" t="s">
        <v>3437</v>
      </c>
      <c r="G29" s="2" t="s">
        <v>2261</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2263</v>
      </c>
      <c r="F30" s="2" t="s">
        <v>3437</v>
      </c>
      <c r="G30" s="2" t="s">
        <v>2263</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2265</v>
      </c>
      <c r="F31" s="2" t="s">
        <v>3437</v>
      </c>
      <c r="G31" s="2" t="s">
        <v>2265</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2249</v>
      </c>
      <c r="F32" s="2" t="s">
        <v>3438</v>
      </c>
      <c r="G32" s="2" t="s">
        <v>2470</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512</v>
      </c>
      <c r="F33" s="2" t="s">
        <v>3438</v>
      </c>
      <c r="G33" s="2" t="s">
        <v>512</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2252</v>
      </c>
      <c r="F34" s="2" t="s">
        <v>3438</v>
      </c>
      <c r="G34" s="2" t="s">
        <v>2252</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2254</v>
      </c>
      <c r="F35" s="2" t="s">
        <v>3438</v>
      </c>
      <c r="G35" s="2" t="s">
        <v>2254</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2256</v>
      </c>
      <c r="F36" s="2" t="s">
        <v>3438</v>
      </c>
      <c r="G36" s="2" t="s">
        <v>2358</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2257</v>
      </c>
      <c r="F37" s="2" t="s">
        <v>3438</v>
      </c>
      <c r="G37" s="2" t="s">
        <v>2257</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2259</v>
      </c>
      <c r="F38" s="2" t="s">
        <v>3438</v>
      </c>
      <c r="G38" s="2" t="s">
        <v>2259</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2261</v>
      </c>
      <c r="F39" s="2" t="s">
        <v>3438</v>
      </c>
      <c r="G39" s="2" t="s">
        <v>2261</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2263</v>
      </c>
      <c r="F40" s="2" t="s">
        <v>3438</v>
      </c>
      <c r="G40" s="2" t="s">
        <v>2263</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2265</v>
      </c>
      <c r="F41" s="2" t="s">
        <v>3438</v>
      </c>
      <c r="G41" s="2" t="s">
        <v>2265</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2249</v>
      </c>
      <c r="F42" s="2" t="s">
        <v>3439</v>
      </c>
      <c r="G42" s="2" t="s">
        <v>2470</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512</v>
      </c>
      <c r="F43" s="2" t="s">
        <v>3439</v>
      </c>
      <c r="G43" s="2" t="s">
        <v>512</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2252</v>
      </c>
      <c r="F44" s="2" t="s">
        <v>3439</v>
      </c>
      <c r="G44" s="2" t="s">
        <v>2252</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2254</v>
      </c>
      <c r="F45" s="2" t="s">
        <v>3439</v>
      </c>
      <c r="G45" s="2" t="s">
        <v>2254</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2256</v>
      </c>
      <c r="F46" s="2" t="s">
        <v>3439</v>
      </c>
      <c r="G46" s="2" t="s">
        <v>2358</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2257</v>
      </c>
      <c r="F47" s="2" t="s">
        <v>3439</v>
      </c>
      <c r="G47" s="2" t="s">
        <v>2257</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2259</v>
      </c>
      <c r="F48" s="2" t="s">
        <v>3439</v>
      </c>
      <c r="G48" s="2" t="s">
        <v>2259</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2261</v>
      </c>
      <c r="F49" s="2" t="s">
        <v>3439</v>
      </c>
      <c r="G49" s="2" t="s">
        <v>2261</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2263</v>
      </c>
      <c r="F50" s="2" t="s">
        <v>3439</v>
      </c>
      <c r="G50" s="2" t="s">
        <v>2263</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2265</v>
      </c>
      <c r="F51" s="2" t="s">
        <v>3439</v>
      </c>
      <c r="G51" s="2" t="s">
        <v>2265</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2249</v>
      </c>
      <c r="F52" s="2" t="s">
        <v>3440</v>
      </c>
      <c r="G52" s="2" t="s">
        <v>2470</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512</v>
      </c>
      <c r="F53" s="2" t="s">
        <v>3440</v>
      </c>
      <c r="G53" s="2" t="s">
        <v>512</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2252</v>
      </c>
      <c r="F54" s="2" t="s">
        <v>3440</v>
      </c>
      <c r="G54" s="2" t="s">
        <v>2252</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2254</v>
      </c>
      <c r="F55" s="2" t="s">
        <v>3440</v>
      </c>
      <c r="G55" s="2" t="s">
        <v>2254</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2256</v>
      </c>
      <c r="F56" s="2" t="s">
        <v>3440</v>
      </c>
      <c r="G56" s="2" t="s">
        <v>2358</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2257</v>
      </c>
      <c r="F57" s="2" t="s">
        <v>3440</v>
      </c>
      <c r="G57" s="2" t="s">
        <v>2257</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2259</v>
      </c>
      <c r="F58" s="2" t="s">
        <v>3440</v>
      </c>
      <c r="G58" s="2" t="s">
        <v>2259</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2261</v>
      </c>
      <c r="F59" s="2" t="s">
        <v>3440</v>
      </c>
      <c r="G59" s="2" t="s">
        <v>2261</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2263</v>
      </c>
      <c r="F60" s="2" t="s">
        <v>3440</v>
      </c>
      <c r="G60" s="2" t="s">
        <v>2263</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2265</v>
      </c>
      <c r="F61" s="2" t="s">
        <v>3440</v>
      </c>
      <c r="G61" s="2" t="s">
        <v>2265</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2500</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2496</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Subsidy</v>
      </c>
      <c r="C64" s="341" t="s">
        <v>483</v>
      </c>
      <c r="D64" s="47" t="s">
        <v>46</v>
      </c>
      <c r="E64" s="47" t="s">
        <v>38</v>
      </c>
      <c r="F64" s="47" t="s">
        <v>85</v>
      </c>
      <c r="G64" s="2" t="s">
        <v>3447</v>
      </c>
      <c r="H64" s="49">
        <v>189</v>
      </c>
      <c r="I64" s="348" t="s">
        <v>44</v>
      </c>
      <c r="J64" s="278" t="str">
        <f>IF(ISBLANK(INDEX('Policy Characteristics'!D:D,MATCH($C64,'Policy Characteristics'!$C:$C,0))),"",INDEX('Policy Characteristics'!D:D,MATCH($C64,'Policy Characteristics'!$C:$C,0)))</f>
        <v>EV Subsidy</v>
      </c>
      <c r="K64" s="277" t="str">
        <f>IF(ISBLANK(INDEX('Policy Characteristics'!E:E,MATCH($C64,'Policy Characteristics'!$C:$C,0))),"",INDEX('Policy Characteristics'!E:E,MATCH($C64,'Policy Characteristics'!$C:$C,0)))</f>
        <v>trans EV subsidy</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0.5</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vehicle cost</v>
      </c>
      <c r="P64" s="277" t="str">
        <f>IF(ISBLANK(INDEX('Policy Characteristics'!J:J,MATCH($C64,'Policy Characteristics'!$C:$C,0))),"",INDEX('Policy Characteristics'!J:J,MATCH($C64,'Policy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64" s="277" t="str">
        <f>IF(ISBLANK(INDEX('Policy Characteristics'!K:K,MATCH($C64,'Policy Characteristics'!$C:$C,0))),"",INDEX('Policy Characteristics'!K:K,MATCH($C64,'Policy Characteristics'!$C:$C,0)))</f>
        <v>transportation-sector-main.html#ev-subsidy</v>
      </c>
      <c r="R64" s="277" t="str">
        <f>IF(ISBLANK(INDEX('Policy Characteristics'!L:L,MATCH($C64,'Policy Characteristics'!$C:$C,0))),"",INDEX('Policy Characteristics'!L:L,MATCH($C64,'Policy Characteristics'!$C:$C,0)))</f>
        <v>ev-subsidy.html</v>
      </c>
    </row>
    <row r="65" spans="1:18"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Subsidy</v>
      </c>
      <c r="C65" s="277" t="str">
        <f t="shared" ref="C65:C75" si="3">C$64</f>
        <v>Additional EV Subsidy Percentage</v>
      </c>
      <c r="D65" s="2" t="s">
        <v>43</v>
      </c>
      <c r="E65" s="2" t="s">
        <v>38</v>
      </c>
      <c r="F65" s="2" t="s">
        <v>86</v>
      </c>
      <c r="G65" s="2" t="s">
        <v>3436</v>
      </c>
      <c r="H65" s="44">
        <v>592</v>
      </c>
      <c r="I65" s="349" t="s">
        <v>45</v>
      </c>
      <c r="J65" s="278" t="str">
        <f>IF(ISBLANK(INDEX('Policy Characteristics'!D:D,MATCH($C65,'Policy Characteristics'!$C:$C,0))),"",INDEX('Policy Characteristics'!D:D,MATCH($C65,'Policy Characteristics'!$C:$C,0)))</f>
        <v>EV Subsidy</v>
      </c>
      <c r="K65" s="277" t="str">
        <f>IF(ISBLANK(INDEX('Policy Characteristics'!E:E,MATCH($C65,'Policy Characteristics'!$C:$C,0))),"",INDEX('Policy Characteristics'!E:E,MATCH($C65,'Policy Characteristics'!$C:$C,0)))</f>
        <v>trans EV subsidy</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0.5</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vehicle cost</v>
      </c>
      <c r="P65" s="277" t="str">
        <f>IF(ISBLANK(INDEX('Policy Characteristics'!J:J,MATCH($C65,'Policy Characteristics'!$C:$C,0))),"",INDEX('Policy Characteristics'!J:J,MATCH($C65,'Policy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65" s="277" t="str">
        <f>IF(ISBLANK(INDEX('Policy Characteristics'!K:K,MATCH($C65,'Policy Characteristics'!$C:$C,0))),"",INDEX('Policy Characteristics'!K:K,MATCH($C65,'Policy Characteristics'!$C:$C,0)))</f>
        <v>transportation-sector-main.html#ev-subsidy</v>
      </c>
      <c r="R65" s="277" t="str">
        <f>IF(ISBLANK(INDEX('Policy Characteristics'!L:L,MATCH($C65,'Policy Characteristics'!$C:$C,0))),"",INDEX('Policy Characteristics'!L:L,MATCH($C65,'Policy Characteristics'!$C:$C,0)))</f>
        <v>ev-subsidy.html</v>
      </c>
    </row>
    <row r="66" spans="1:18"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Subsidy</v>
      </c>
      <c r="C66" s="277" t="str">
        <f t="shared" si="3"/>
        <v>Additional EV Subsidy Percentage</v>
      </c>
      <c r="D66" s="2" t="s">
        <v>46</v>
      </c>
      <c r="E66" s="2" t="s">
        <v>39</v>
      </c>
      <c r="F66" s="2" t="s">
        <v>85</v>
      </c>
      <c r="G66" s="2" t="s">
        <v>2384</v>
      </c>
      <c r="H66" s="44">
        <v>593</v>
      </c>
      <c r="I66" s="349" t="s">
        <v>45</v>
      </c>
      <c r="J66" s="278" t="str">
        <f>IF(ISBLANK(INDEX('Policy Characteristics'!D:D,MATCH($C66,'Policy Characteristics'!$C:$C,0))),"",INDEX('Policy Characteristics'!D:D,MATCH($C66,'Policy Characteristics'!$C:$C,0)))</f>
        <v>EV Subsidy</v>
      </c>
      <c r="K66" s="277" t="str">
        <f>IF(ISBLANK(INDEX('Policy Characteristics'!E:E,MATCH($C66,'Policy Characteristics'!$C:$C,0))),"",INDEX('Policy Characteristics'!E:E,MATCH($C66,'Policy Characteristics'!$C:$C,0)))</f>
        <v>trans EV subsidy</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0.5</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vehicle cost</v>
      </c>
      <c r="P66" s="277" t="str">
        <f>IF(ISBLANK(INDEX('Policy Characteristics'!J:J,MATCH($C66,'Policy Characteristics'!$C:$C,0))),"",INDEX('Policy Characteristics'!J:J,MATCH($C66,'Policy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66" s="277" t="str">
        <f>IF(ISBLANK(INDEX('Policy Characteristics'!K:K,MATCH($C66,'Policy Characteristics'!$C:$C,0))),"",INDEX('Policy Characteristics'!K:K,MATCH($C66,'Policy Characteristics'!$C:$C,0)))</f>
        <v>transportation-sector-main.html#ev-subsidy</v>
      </c>
      <c r="R66" s="277" t="str">
        <f>IF(ISBLANK(INDEX('Policy Characteristics'!L:L,MATCH($C66,'Policy Characteristics'!$C:$C,0))),"",INDEX('Policy Characteristics'!L:L,MATCH($C66,'Policy Characteristics'!$C:$C,0)))</f>
        <v>ev-subsidy.html</v>
      </c>
    </row>
    <row r="67" spans="1:18"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Subsidy</v>
      </c>
      <c r="C67" s="277" t="str">
        <f t="shared" si="3"/>
        <v>Additional EV Subsidy Percentage</v>
      </c>
      <c r="D67" s="2" t="s">
        <v>43</v>
      </c>
      <c r="E67" s="2" t="s">
        <v>39</v>
      </c>
      <c r="F67" s="2" t="s">
        <v>86</v>
      </c>
      <c r="G67" s="2" t="s">
        <v>3443</v>
      </c>
      <c r="H67" s="44">
        <v>594</v>
      </c>
      <c r="I67" s="349" t="s">
        <v>45</v>
      </c>
      <c r="J67" s="278" t="str">
        <f>IF(ISBLANK(INDEX('Policy Characteristics'!D:D,MATCH($C67,'Policy Characteristics'!$C:$C,0))),"",INDEX('Policy Characteristics'!D:D,MATCH($C67,'Policy Characteristics'!$C:$C,0)))</f>
        <v>EV Subsidy</v>
      </c>
      <c r="K67" s="277" t="str">
        <f>IF(ISBLANK(INDEX('Policy Characteristics'!E:E,MATCH($C67,'Policy Characteristics'!$C:$C,0))),"",INDEX('Policy Characteristics'!E:E,MATCH($C67,'Policy Characteristics'!$C:$C,0)))</f>
        <v>trans EV subsidy</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0.5</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vehicle cost</v>
      </c>
      <c r="P67" s="277" t="str">
        <f>IF(ISBLANK(INDEX('Policy Characteristics'!J:J,MATCH($C67,'Policy Characteristics'!$C:$C,0))),"",INDEX('Policy Characteristics'!J:J,MATCH($C67,'Policy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67" s="277" t="str">
        <f>IF(ISBLANK(INDEX('Policy Characteristics'!K:K,MATCH($C67,'Policy Characteristics'!$C:$C,0))),"",INDEX('Policy Characteristics'!K:K,MATCH($C67,'Policy Characteristics'!$C:$C,0)))</f>
        <v>transportation-sector-main.html#ev-subsidy</v>
      </c>
      <c r="R67" s="277" t="str">
        <f>IF(ISBLANK(INDEX('Policy Characteristics'!L:L,MATCH($C67,'Policy Characteristics'!$C:$C,0))),"",INDEX('Policy Characteristics'!L:L,MATCH($C67,'Policy Characteristics'!$C:$C,0)))</f>
        <v>ev-subsidy.html</v>
      </c>
    </row>
    <row r="68" spans="1:18"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Subsidy</v>
      </c>
      <c r="C68" s="277" t="str">
        <f t="shared" si="3"/>
        <v>Additional EV Subsidy Percentage</v>
      </c>
      <c r="D68" s="2" t="s">
        <v>46</v>
      </c>
      <c r="E68" s="2" t="s">
        <v>40</v>
      </c>
      <c r="F68" s="2" t="s">
        <v>85</v>
      </c>
      <c r="G68" s="2" t="s">
        <v>3444</v>
      </c>
      <c r="H68" s="44">
        <v>595</v>
      </c>
      <c r="I68" s="349" t="s">
        <v>45</v>
      </c>
      <c r="J68" s="278" t="str">
        <f>IF(ISBLANK(INDEX('Policy Characteristics'!D:D,MATCH($C68,'Policy Characteristics'!$C:$C,0))),"",INDEX('Policy Characteristics'!D:D,MATCH($C68,'Policy Characteristics'!$C:$C,0)))</f>
        <v>EV Subsidy</v>
      </c>
      <c r="K68" s="277" t="str">
        <f>IF(ISBLANK(INDEX('Policy Characteristics'!E:E,MATCH($C68,'Policy Characteristics'!$C:$C,0))),"",INDEX('Policy Characteristics'!E:E,MATCH($C68,'Policy Characteristics'!$C:$C,0)))</f>
        <v>trans EV subsidy</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0.5</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vehicle cost</v>
      </c>
      <c r="P68" s="277" t="str">
        <f>IF(ISBLANK(INDEX('Policy Characteristics'!J:J,MATCH($C68,'Policy Characteristics'!$C:$C,0))),"",INDEX('Policy Characteristics'!J:J,MATCH($C68,'Policy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68" s="277" t="str">
        <f>IF(ISBLANK(INDEX('Policy Characteristics'!K:K,MATCH($C68,'Policy Characteristics'!$C:$C,0))),"",INDEX('Policy Characteristics'!K:K,MATCH($C68,'Policy Characteristics'!$C:$C,0)))</f>
        <v>transportation-sector-main.html#ev-subsidy</v>
      </c>
      <c r="R68" s="277" t="str">
        <f>IF(ISBLANK(INDEX('Policy Characteristics'!L:L,MATCH($C68,'Policy Characteristics'!$C:$C,0))),"",INDEX('Policy Characteristics'!L:L,MATCH($C68,'Policy Characteristics'!$C:$C,0)))</f>
        <v>ev-subsidy.html</v>
      </c>
    </row>
    <row r="69" spans="1:18"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Subsidy</v>
      </c>
      <c r="C69" s="277" t="str">
        <f t="shared" si="3"/>
        <v>Additional EV Subsidy Percentage</v>
      </c>
      <c r="D69" s="2" t="s">
        <v>43</v>
      </c>
      <c r="E69" s="2" t="s">
        <v>40</v>
      </c>
      <c r="F69" s="2" t="s">
        <v>86</v>
      </c>
      <c r="G69" s="2" t="s">
        <v>3444</v>
      </c>
      <c r="H69" s="44">
        <v>596</v>
      </c>
      <c r="I69" s="349" t="s">
        <v>45</v>
      </c>
      <c r="J69" s="278" t="str">
        <f>IF(ISBLANK(INDEX('Policy Characteristics'!D:D,MATCH($C69,'Policy Characteristics'!$C:$C,0))),"",INDEX('Policy Characteristics'!D:D,MATCH($C69,'Policy Characteristics'!$C:$C,0)))</f>
        <v>EV Subsidy</v>
      </c>
      <c r="K69" s="277" t="str">
        <f>IF(ISBLANK(INDEX('Policy Characteristics'!E:E,MATCH($C69,'Policy Characteristics'!$C:$C,0))),"",INDEX('Policy Characteristics'!E:E,MATCH($C69,'Policy Characteristics'!$C:$C,0)))</f>
        <v>trans EV subsidy</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0.5</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vehicle cost</v>
      </c>
      <c r="P69" s="277" t="str">
        <f>IF(ISBLANK(INDEX('Policy Characteristics'!J:J,MATCH($C69,'Policy Characteristics'!$C:$C,0))),"",INDEX('Policy Characteristics'!J:J,MATCH($C69,'Policy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69" s="277" t="str">
        <f>IF(ISBLANK(INDEX('Policy Characteristics'!K:K,MATCH($C69,'Policy Characteristics'!$C:$C,0))),"",INDEX('Policy Characteristics'!K:K,MATCH($C69,'Policy Characteristics'!$C:$C,0)))</f>
        <v>transportation-sector-main.html#ev-subsidy</v>
      </c>
      <c r="R69" s="277" t="str">
        <f>IF(ISBLANK(INDEX('Policy Characteristics'!L:L,MATCH($C69,'Policy Characteristics'!$C:$C,0))),"",INDEX('Policy Characteristics'!L:L,MATCH($C69,'Policy Characteristics'!$C:$C,0)))</f>
        <v>ev-subsidy.html</v>
      </c>
    </row>
    <row r="70" spans="1:18"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Subsidy</v>
      </c>
      <c r="C70" s="277" t="str">
        <f t="shared" si="3"/>
        <v>Additional EV Subsidy Percentage</v>
      </c>
      <c r="D70" s="2" t="s">
        <v>46</v>
      </c>
      <c r="E70" s="2" t="s">
        <v>41</v>
      </c>
      <c r="F70" s="2" t="s">
        <v>85</v>
      </c>
      <c r="G70" s="2" t="s">
        <v>87</v>
      </c>
      <c r="H70" s="44">
        <v>597</v>
      </c>
      <c r="I70" s="349" t="s">
        <v>45</v>
      </c>
      <c r="J70" s="278" t="str">
        <f>IF(ISBLANK(INDEX('Policy Characteristics'!D:D,MATCH($C70,'Policy Characteristics'!$C:$C,0))),"",INDEX('Policy Characteristics'!D:D,MATCH($C70,'Policy Characteristics'!$C:$C,0)))</f>
        <v>EV Subsidy</v>
      </c>
      <c r="K70" s="277" t="str">
        <f>IF(ISBLANK(INDEX('Policy Characteristics'!E:E,MATCH($C70,'Policy Characteristics'!$C:$C,0))),"",INDEX('Policy Characteristics'!E:E,MATCH($C70,'Policy Characteristics'!$C:$C,0)))</f>
        <v>trans EV subsidy</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0.5</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vehicle cost</v>
      </c>
      <c r="P70" s="277" t="str">
        <f>IF(ISBLANK(INDEX('Policy Characteristics'!J:J,MATCH($C70,'Policy Characteristics'!$C:$C,0))),"",INDEX('Policy Characteristics'!J:J,MATCH($C70,'Policy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0" s="277" t="str">
        <f>IF(ISBLANK(INDEX('Policy Characteristics'!K:K,MATCH($C70,'Policy Characteristics'!$C:$C,0))),"",INDEX('Policy Characteristics'!K:K,MATCH($C70,'Policy Characteristics'!$C:$C,0)))</f>
        <v>transportation-sector-main.html#ev-subsidy</v>
      </c>
      <c r="R70" s="277" t="str">
        <f>IF(ISBLANK(INDEX('Policy Characteristics'!L:L,MATCH($C70,'Policy Characteristics'!$C:$C,0))),"",INDEX('Policy Characteristics'!L:L,MATCH($C70,'Policy Characteristics'!$C:$C,0)))</f>
        <v>ev-subsidy.html</v>
      </c>
    </row>
    <row r="71" spans="1:18"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Subsidy</v>
      </c>
      <c r="C71" s="277" t="str">
        <f t="shared" si="3"/>
        <v>Additional EV Subsidy Percentage</v>
      </c>
      <c r="D71" s="2" t="s">
        <v>43</v>
      </c>
      <c r="E71" s="2" t="s">
        <v>41</v>
      </c>
      <c r="F71" s="2" t="s">
        <v>86</v>
      </c>
      <c r="G71" s="2" t="s">
        <v>87</v>
      </c>
      <c r="H71" s="44">
        <v>598</v>
      </c>
      <c r="I71" s="349" t="s">
        <v>45</v>
      </c>
      <c r="J71" s="278" t="str">
        <f>IF(ISBLANK(INDEX('Policy Characteristics'!D:D,MATCH($C71,'Policy Characteristics'!$C:$C,0))),"",INDEX('Policy Characteristics'!D:D,MATCH($C71,'Policy Characteristics'!$C:$C,0)))</f>
        <v>EV Subsidy</v>
      </c>
      <c r="K71" s="277" t="str">
        <f>IF(ISBLANK(INDEX('Policy Characteristics'!E:E,MATCH($C71,'Policy Characteristics'!$C:$C,0))),"",INDEX('Policy Characteristics'!E:E,MATCH($C71,'Policy Characteristics'!$C:$C,0)))</f>
        <v>trans EV subsidy</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0.5</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vehicle cost</v>
      </c>
      <c r="P71" s="277" t="str">
        <f>IF(ISBLANK(INDEX('Policy Characteristics'!J:J,MATCH($C71,'Policy Characteristics'!$C:$C,0))),"",INDEX('Policy Characteristics'!J:J,MATCH($C71,'Policy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1" s="277" t="str">
        <f>IF(ISBLANK(INDEX('Policy Characteristics'!K:K,MATCH($C71,'Policy Characteristics'!$C:$C,0))),"",INDEX('Policy Characteristics'!K:K,MATCH($C71,'Policy Characteristics'!$C:$C,0)))</f>
        <v>transportation-sector-main.html#ev-subsidy</v>
      </c>
      <c r="R71" s="277" t="str">
        <f>IF(ISBLANK(INDEX('Policy Characteristics'!L:L,MATCH($C71,'Policy Characteristics'!$C:$C,0))),"",INDEX('Policy Characteristics'!L:L,MATCH($C71,'Policy Characteristics'!$C:$C,0)))</f>
        <v>ev-subsidy.html</v>
      </c>
    </row>
    <row r="72" spans="1:18"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Subsidy</v>
      </c>
      <c r="C72" s="277" t="str">
        <f t="shared" si="3"/>
        <v>Additional EV Subsidy Percentage</v>
      </c>
      <c r="D72" s="2" t="s">
        <v>46</v>
      </c>
      <c r="E72" s="2" t="s">
        <v>42</v>
      </c>
      <c r="F72" s="2" t="s">
        <v>85</v>
      </c>
      <c r="G72" s="2" t="s">
        <v>3445</v>
      </c>
      <c r="H72" s="44">
        <v>599</v>
      </c>
      <c r="I72" s="349" t="s">
        <v>45</v>
      </c>
      <c r="J72" s="278" t="str">
        <f>IF(ISBLANK(INDEX('Policy Characteristics'!D:D,MATCH($C72,'Policy Characteristics'!$C:$C,0))),"",INDEX('Policy Characteristics'!D:D,MATCH($C72,'Policy Characteristics'!$C:$C,0)))</f>
        <v>EV Subsidy</v>
      </c>
      <c r="K72" s="277" t="str">
        <f>IF(ISBLANK(INDEX('Policy Characteristics'!E:E,MATCH($C72,'Policy Characteristics'!$C:$C,0))),"",INDEX('Policy Characteristics'!E:E,MATCH($C72,'Policy Characteristics'!$C:$C,0)))</f>
        <v>trans EV subsidy</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0.5</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vehicle cost</v>
      </c>
      <c r="P72" s="277" t="str">
        <f>IF(ISBLANK(INDEX('Policy Characteristics'!J:J,MATCH($C72,'Policy Characteristics'!$C:$C,0))),"",INDEX('Policy Characteristics'!J:J,MATCH($C72,'Policy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2" s="277" t="str">
        <f>IF(ISBLANK(INDEX('Policy Characteristics'!K:K,MATCH($C72,'Policy Characteristics'!$C:$C,0))),"",INDEX('Policy Characteristics'!K:K,MATCH($C72,'Policy Characteristics'!$C:$C,0)))</f>
        <v>transportation-sector-main.html#ev-subsidy</v>
      </c>
      <c r="R72" s="277" t="str">
        <f>IF(ISBLANK(INDEX('Policy Characteristics'!L:L,MATCH($C72,'Policy Characteristics'!$C:$C,0))),"",INDEX('Policy Characteristics'!L:L,MATCH($C72,'Policy Characteristics'!$C:$C,0)))</f>
        <v>ev-subsidy.html</v>
      </c>
    </row>
    <row r="73" spans="1:18"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Subsidy</v>
      </c>
      <c r="C73" s="277" t="str">
        <f t="shared" si="3"/>
        <v>Additional EV Subsidy Percentage</v>
      </c>
      <c r="D73" s="2" t="s">
        <v>43</v>
      </c>
      <c r="E73" s="2" t="s">
        <v>42</v>
      </c>
      <c r="F73" s="2" t="s">
        <v>86</v>
      </c>
      <c r="G73" s="2" t="s">
        <v>3446</v>
      </c>
      <c r="H73" s="44">
        <v>600</v>
      </c>
      <c r="I73" s="349" t="s">
        <v>45</v>
      </c>
      <c r="J73" s="278" t="str">
        <f>IF(ISBLANK(INDEX('Policy Characteristics'!D:D,MATCH($C73,'Policy Characteristics'!$C:$C,0))),"",INDEX('Policy Characteristics'!D:D,MATCH($C73,'Policy Characteristics'!$C:$C,0)))</f>
        <v>EV Subsidy</v>
      </c>
      <c r="K73" s="277" t="str">
        <f>IF(ISBLANK(INDEX('Policy Characteristics'!E:E,MATCH($C73,'Policy Characteristics'!$C:$C,0))),"",INDEX('Policy Characteristics'!E:E,MATCH($C73,'Policy Characteristics'!$C:$C,0)))</f>
        <v>trans EV subsidy</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0.5</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vehicle cost</v>
      </c>
      <c r="P73" s="277" t="str">
        <f>IF(ISBLANK(INDEX('Policy Characteristics'!J:J,MATCH($C73,'Policy Characteristics'!$C:$C,0))),"",INDEX('Policy Characteristics'!J:J,MATCH($C73,'Policy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3" s="277" t="str">
        <f>IF(ISBLANK(INDEX('Policy Characteristics'!K:K,MATCH($C73,'Policy Characteristics'!$C:$C,0))),"",INDEX('Policy Characteristics'!K:K,MATCH($C73,'Policy Characteristics'!$C:$C,0)))</f>
        <v>transportation-sector-main.html#ev-subsidy</v>
      </c>
      <c r="R73" s="277" t="str">
        <f>IF(ISBLANK(INDEX('Policy Characteristics'!L:L,MATCH($C73,'Policy Characteristics'!$C:$C,0))),"",INDEX('Policy Characteristics'!L:L,MATCH($C73,'Policy Characteristics'!$C:$C,0)))</f>
        <v>ev-subsidy.html</v>
      </c>
    </row>
    <row r="74" spans="1:18"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Subsidy</v>
      </c>
      <c r="C74" s="277" t="str">
        <f t="shared" si="3"/>
        <v>Additional EV Subsidy Percentage</v>
      </c>
      <c r="D74" s="2" t="s">
        <v>46</v>
      </c>
      <c r="E74" s="2" t="s">
        <v>114</v>
      </c>
      <c r="F74" s="2" t="s">
        <v>85</v>
      </c>
      <c r="G74" s="2" t="s">
        <v>148</v>
      </c>
      <c r="H74" s="44">
        <v>601</v>
      </c>
      <c r="I74" s="349" t="s">
        <v>45</v>
      </c>
      <c r="J74" s="278" t="str">
        <f>IF(ISBLANK(INDEX('Policy Characteristics'!D:D,MATCH($C74,'Policy Characteristics'!$C:$C,0))),"",INDEX('Policy Characteristics'!D:D,MATCH($C74,'Policy Characteristics'!$C:$C,0)))</f>
        <v>EV Subsidy</v>
      </c>
      <c r="K74" s="277" t="str">
        <f>IF(ISBLANK(INDEX('Policy Characteristics'!E:E,MATCH($C74,'Policy Characteristics'!$C:$C,0))),"",INDEX('Policy Characteristics'!E:E,MATCH($C74,'Policy Characteristics'!$C:$C,0)))</f>
        <v>trans EV subsidy</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0.5</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vehicle cost</v>
      </c>
      <c r="P74" s="277" t="str">
        <f>IF(ISBLANK(INDEX('Policy Characteristics'!J:J,MATCH($C74,'Policy Characteristics'!$C:$C,0))),"",INDEX('Policy Characteristics'!J:J,MATCH($C74,'Policy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4" s="277" t="str">
        <f>IF(ISBLANK(INDEX('Policy Characteristics'!K:K,MATCH($C74,'Policy Characteristics'!$C:$C,0))),"",INDEX('Policy Characteristics'!K:K,MATCH($C74,'Policy Characteristics'!$C:$C,0)))</f>
        <v>transportation-sector-main.html#ev-subsidy</v>
      </c>
      <c r="R74" s="277" t="str">
        <f>IF(ISBLANK(INDEX('Policy Characteristics'!L:L,MATCH($C74,'Policy Characteristics'!$C:$C,0))),"",INDEX('Policy Characteristics'!L:L,MATCH($C74,'Policy Characteristics'!$C:$C,0)))</f>
        <v>ev-subsidy.html</v>
      </c>
    </row>
    <row r="75" spans="1:18"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Subsidy</v>
      </c>
      <c r="C75" s="277" t="str">
        <f t="shared" si="3"/>
        <v>Additional EV Subsidy Percentage</v>
      </c>
      <c r="D75" s="2" t="s">
        <v>43</v>
      </c>
      <c r="E75" s="2" t="s">
        <v>114</v>
      </c>
      <c r="F75" s="2" t="s">
        <v>86</v>
      </c>
      <c r="G75" s="2" t="s">
        <v>148</v>
      </c>
      <c r="H75" s="44">
        <v>602</v>
      </c>
      <c r="I75" s="349" t="s">
        <v>45</v>
      </c>
      <c r="J75" s="278" t="str">
        <f>IF(ISBLANK(INDEX('Policy Characteristics'!D:D,MATCH($C75,'Policy Characteristics'!$C:$C,0))),"",INDEX('Policy Characteristics'!D:D,MATCH($C75,'Policy Characteristics'!$C:$C,0)))</f>
        <v>EV Subsidy</v>
      </c>
      <c r="K75" s="277" t="str">
        <f>IF(ISBLANK(INDEX('Policy Characteristics'!E:E,MATCH($C75,'Policy Characteristics'!$C:$C,0))),"",INDEX('Policy Characteristics'!E:E,MATCH($C75,'Policy Characteristics'!$C:$C,0)))</f>
        <v>trans EV subsidy</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0.5</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vehicle cost</v>
      </c>
      <c r="P75" s="277" t="str">
        <f>IF(ISBLANK(INDEX('Policy Characteristics'!J:J,MATCH($C75,'Policy Characteristics'!$C:$C,0))),"",INDEX('Policy Characteristics'!J:J,MATCH($C75,'Policy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5" s="277" t="str">
        <f>IF(ISBLANK(INDEX('Policy Characteristics'!K:K,MATCH($C75,'Policy Characteristics'!$C:$C,0))),"",INDEX('Policy Characteristics'!K:K,MATCH($C75,'Policy Characteristics'!$C:$C,0)))</f>
        <v>transportation-sector-main.html#ev-subsidy</v>
      </c>
      <c r="R75" s="277" t="str">
        <f>IF(ISBLANK(INDEX('Policy Characteristics'!L:L,MATCH($C75,'Policy Characteristics'!$C:$C,0))),"",INDEX('Policy Characteristics'!L:L,MATCH($C75,'Policy Characteristics'!$C:$C,0)))</f>
        <v>ev-subsidy.html</v>
      </c>
    </row>
    <row r="76" spans="1:18"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Feebate</v>
      </c>
      <c r="C76" t="s">
        <v>112</v>
      </c>
      <c r="D76" s="47"/>
      <c r="E76" s="47"/>
      <c r="F76" s="47"/>
      <c r="G76" s="47"/>
      <c r="H76" s="44">
        <v>1</v>
      </c>
      <c r="I76" s="348" t="s">
        <v>44</v>
      </c>
      <c r="J76" s="278" t="str">
        <f>IF(ISBLANK(INDEX('Policy Characteristics'!D:D,MATCH($C76,'Policy Characteristics'!$C:$C,0))),"",INDEX('Policy Characteristics'!D:D,MATCH($C76,'Policy Characteristics'!$C:$C,0)))</f>
        <v>Feebate</v>
      </c>
      <c r="K76" s="277" t="str">
        <f>IF(ISBLANK(INDEX('Policy Characteristics'!E:E,MATCH($C76,'Policy Characteristics'!$C:$C,0))),"",INDEX('Policy Characteristics'!E:E,MATCH($C76,'Policy Characteristics'!$C:$C,0)))</f>
        <v>trans LDVs feebate</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1</v>
      </c>
      <c r="N76" s="285">
        <f>IF(ISBLANK(INDEX('Policy Characteristics'!H:H,MATCH($C76,'Policy Characteristics'!$C:$C,0))),"",INDEX('Policy Characteristics'!H:H,MATCH($C76,'Policy Characteristics'!$C:$C,0)))</f>
        <v>0.02</v>
      </c>
      <c r="O76" s="277" t="str">
        <f>IF(ISBLANK(INDEX('Policy Characteristics'!I:I,MATCH($C76,'Policy Characteristics'!$C:$C,0))),"",INDEX('Policy Characteristics'!I:I,MATCH($C76,'Policy Characteristics'!$C:$C,0)))</f>
        <v>% of global best practice rate</v>
      </c>
      <c r="P76" s="277" t="str">
        <f>IF(ISBLANK(INDEX('Policy Characteristics'!J:J,MATCH($C76,'Policy Characteristics'!$C:$C,0))),"",INDEX('Policy Characteristics'!J:J,MATCH($C76,'Policy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76" s="277" t="str">
        <f>IF(ISBLANK(INDEX('Policy Characteristics'!K:K,MATCH($C76,'Policy Characteristics'!$C:$C,0))),"",INDEX('Policy Characteristics'!K:K,MATCH($C76,'Policy Characteristics'!$C:$C,0)))</f>
        <v>transportation-sector-main.html#feebate</v>
      </c>
      <c r="R76" s="277" t="str">
        <f>IF(ISBLANK(INDEX('Policy Characteristics'!L:L,MATCH($C76,'Policy Characteristics'!$C:$C,0))),"",INDEX('Policy Characteristics'!L:L,MATCH($C76,'Policy Characteristics'!$C:$C,0)))</f>
        <v>feebate.html</v>
      </c>
    </row>
    <row r="77" spans="1:18"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Fuel Economy Standard</v>
      </c>
      <c r="C77" t="s">
        <v>316</v>
      </c>
      <c r="D77" s="47" t="s">
        <v>46</v>
      </c>
      <c r="E77" s="47" t="s">
        <v>38</v>
      </c>
      <c r="F77" s="47" t="s">
        <v>85</v>
      </c>
      <c r="G77" s="2" t="s">
        <v>3447</v>
      </c>
      <c r="H77" s="44">
        <v>362</v>
      </c>
      <c r="I77" s="349" t="s">
        <v>44</v>
      </c>
      <c r="J77" s="278" t="str">
        <f>IF(ISBLANK(INDEX('Policy Characteristics'!D:D,MATCH($C77,'Policy Characteristics'!$C:$C,0))),"",INDEX('Policy Characteristics'!D:D,MATCH($C77,'Policy Characteristics'!$C:$C,0)))</f>
        <v>Vehicle Fuel Economy Standards</v>
      </c>
      <c r="K77" s="277" t="str">
        <f>IF(ISBLANK(INDEX('Policy Characteristics'!E:E,MATCH($C77,'Policy Characteristics'!$C:$C,0))),"",INDEX('Policy Characteristics'!E:E,MATCH($C77,'Policy Characteristics'!$C:$C,0)))</f>
        <v>trans fuel economy standards</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1</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increase in miles/gal</v>
      </c>
      <c r="P77" s="277" t="str">
        <f>IF(ISBLANK(INDEX('Policy Characteristics'!J:J,MATCH($C77,'Policy Characteristics'!$C:$C,0))),"",INDEX('Policy Characteristics'!J:J,MATCH($C77,'Policy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77" s="277" t="str">
        <f>IF(ISBLANK(INDEX('Policy Characteristics'!K:K,MATCH($C77,'Policy Characteristics'!$C:$C,0))),"",INDEX('Policy Characteristics'!K:K,MATCH($C77,'Policy Characteristics'!$C:$C,0)))</f>
        <v>transportation-sector-main.html#fuel-econ-std</v>
      </c>
      <c r="R77" s="277" t="str">
        <f>IF(ISBLANK(INDEX('Policy Characteristics'!L:L,MATCH($C77,'Policy Characteristics'!$C:$C,0))),"",INDEX('Policy Characteristics'!L:L,MATCH($C77,'Policy Characteristics'!$C:$C,0)))</f>
        <v>fuel-economy-standard.html</v>
      </c>
    </row>
    <row r="78" spans="1:18" ht="30"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Fuel Economy Standard</v>
      </c>
      <c r="C78" s="277" t="str">
        <f t="shared" ref="C78:C81" si="4">C$77</f>
        <v>Percentage Additional Improvement of Fuel Economy Std</v>
      </c>
      <c r="D78" s="47" t="s">
        <v>43</v>
      </c>
      <c r="E78" s="47" t="s">
        <v>38</v>
      </c>
      <c r="F78" s="47" t="s">
        <v>86</v>
      </c>
      <c r="G78" s="2" t="s">
        <v>3436</v>
      </c>
      <c r="H78" s="44">
        <v>363</v>
      </c>
      <c r="I78" s="349" t="s">
        <v>44</v>
      </c>
      <c r="J78" s="278" t="str">
        <f>IF(ISBLANK(INDEX('Policy Characteristics'!D:D,MATCH($C78,'Policy Characteristics'!$C:$C,0))),"",INDEX('Policy Characteristics'!D:D,MATCH($C78,'Policy Characteristics'!$C:$C,0)))</f>
        <v>Vehicle Fuel Economy Standards</v>
      </c>
      <c r="K78" s="277" t="str">
        <f>IF(ISBLANK(INDEX('Policy Characteristics'!E:E,MATCH($C78,'Policy Characteristics'!$C:$C,0))),"",INDEX('Policy Characteristics'!E:E,MATCH($C78,'Policy Characteristics'!$C:$C,0)))</f>
        <v>trans fuel economy standards</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1</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increase in miles/gal</v>
      </c>
      <c r="P78" s="277" t="str">
        <f>IF(ISBLANK(INDEX('Policy Characteristics'!J:J,MATCH($C78,'Policy Characteristics'!$C:$C,0))),"",INDEX('Policy Characteristics'!J:J,MATCH($C78,'Policy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78" s="277" t="str">
        <f>IF(ISBLANK(INDEX('Policy Characteristics'!K:K,MATCH($C78,'Policy Characteristics'!$C:$C,0))),"",INDEX('Policy Characteristics'!K:K,MATCH($C78,'Policy Characteristics'!$C:$C,0)))</f>
        <v>transportation-sector-main.html#fuel-econ-std</v>
      </c>
      <c r="R78" s="277" t="str">
        <f>IF(ISBLANK(INDEX('Policy Characteristics'!L:L,MATCH($C78,'Policy Characteristics'!$C:$C,0))),"",INDEX('Policy Characteristics'!L:L,MATCH($C78,'Policy Characteristics'!$C:$C,0)))</f>
        <v>fuel-economy-standard.html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Fuel Economy Standard</v>
      </c>
      <c r="C79" s="277" t="str">
        <f t="shared" ref="C79:C82" si="5">C$77</f>
        <v>Percentage Additional Improvement of Fuel Economy Std</v>
      </c>
      <c r="D79" s="47" t="s">
        <v>46</v>
      </c>
      <c r="E79" s="47" t="s">
        <v>39</v>
      </c>
      <c r="F79" s="47" t="s">
        <v>85</v>
      </c>
      <c r="G79" s="2" t="s">
        <v>2384</v>
      </c>
      <c r="H79" s="44">
        <v>364</v>
      </c>
      <c r="I79" s="349" t="s">
        <v>44</v>
      </c>
      <c r="J79" s="278" t="str">
        <f>IF(ISBLANK(INDEX('Policy Characteristics'!D:D,MATCH($C79,'Policy Characteristics'!$C:$C,0))),"",INDEX('Policy Characteristics'!D:D,MATCH($C79,'Policy Characteristics'!$C:$C,0)))</f>
        <v>Vehicle Fuel Economy Standards</v>
      </c>
      <c r="K79" s="277" t="str">
        <f>IF(ISBLANK(INDEX('Policy Characteristics'!E:E,MATCH($C79,'Policy Characteristics'!$C:$C,0))),"",INDEX('Policy Characteristics'!E:E,MATCH($C79,'Policy Characteristics'!$C:$C,0)))</f>
        <v>trans fuel economy standards</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1</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increase in miles/gal</v>
      </c>
      <c r="P79" s="277" t="str">
        <f>IF(ISBLANK(INDEX('Policy Characteristics'!J:J,MATCH($C79,'Policy Characteristics'!$C:$C,0))),"",INDEX('Policy Characteristics'!J:J,MATCH($C79,'Policy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79" s="277" t="str">
        <f>IF(ISBLANK(INDEX('Policy Characteristics'!K:K,MATCH($C79,'Policy Characteristics'!$C:$C,0))),"",INDEX('Policy Characteristics'!K:K,MATCH($C79,'Policy Characteristics'!$C:$C,0)))</f>
        <v>transportation-sector-main.html#fuel-econ-std</v>
      </c>
      <c r="R79" s="277" t="str">
        <f>IF(ISBLANK(INDEX('Policy Characteristics'!L:L,MATCH($C79,'Policy Characteristics'!$C:$C,0))),"",INDEX('Policy Characteristics'!L:L,MATCH($C79,'Policy Characteristics'!$C:$C,0)))</f>
        <v>fuel-economy-standard.html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Fuel Economy Standard</v>
      </c>
      <c r="C80" s="277" t="str">
        <f t="shared" si="4"/>
        <v>Percentage Additional Improvement of Fuel Economy Std</v>
      </c>
      <c r="D80" s="47" t="s">
        <v>43</v>
      </c>
      <c r="E80" s="47" t="s">
        <v>39</v>
      </c>
      <c r="F80" s="47" t="s">
        <v>86</v>
      </c>
      <c r="G80" s="2" t="s">
        <v>3443</v>
      </c>
      <c r="H80" s="44">
        <v>365</v>
      </c>
      <c r="I80" s="349" t="s">
        <v>44</v>
      </c>
      <c r="J80" s="278" t="str">
        <f>IF(ISBLANK(INDEX('Policy Characteristics'!D:D,MATCH($C80,'Policy Characteristics'!$C:$C,0))),"",INDEX('Policy Characteristics'!D:D,MATCH($C80,'Policy Characteristics'!$C:$C,0)))</f>
        <v>Vehicle Fuel Economy Standards</v>
      </c>
      <c r="K80" s="277" t="str">
        <f>IF(ISBLANK(INDEX('Policy Characteristics'!E:E,MATCH($C80,'Policy Characteristics'!$C:$C,0))),"",INDEX('Policy Characteristics'!E:E,MATCH($C80,'Policy Characteristics'!$C:$C,0)))</f>
        <v>trans fuel economy standards</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1</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increase in miles/gal</v>
      </c>
      <c r="P80" s="277" t="str">
        <f>IF(ISBLANK(INDEX('Policy Characteristics'!J:J,MATCH($C80,'Policy Characteristics'!$C:$C,0))),"",INDEX('Policy Characteristics'!J:J,MATCH($C80,'Policy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0" s="277" t="str">
        <f>IF(ISBLANK(INDEX('Policy Characteristics'!K:K,MATCH($C80,'Policy Characteristics'!$C:$C,0))),"",INDEX('Policy Characteristics'!K:K,MATCH($C80,'Policy Characteristics'!$C:$C,0)))</f>
        <v>transportation-sector-main.html#fuel-econ-std</v>
      </c>
      <c r="R80" s="277" t="str">
        <f>IF(ISBLANK(INDEX('Policy Characteristics'!L:L,MATCH($C80,'Policy Characteristics'!$C:$C,0))),"",INDEX('Policy Characteristics'!L:L,MATCH($C80,'Policy Characteristics'!$C:$C,0)))</f>
        <v>fuel-economy-standard.html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Fuel Economy Standard</v>
      </c>
      <c r="C81" s="277" t="str">
        <f t="shared" si="4"/>
        <v>Percentage Additional Improvement of Fuel Economy Std</v>
      </c>
      <c r="D81" s="47" t="s">
        <v>46</v>
      </c>
      <c r="E81" s="47" t="s">
        <v>40</v>
      </c>
      <c r="F81" s="47" t="s">
        <v>85</v>
      </c>
      <c r="G81" s="2" t="s">
        <v>3444</v>
      </c>
      <c r="H81" s="44">
        <v>366</v>
      </c>
      <c r="I81" s="349" t="s">
        <v>44</v>
      </c>
      <c r="J81" s="278" t="str">
        <f>IF(ISBLANK(INDEX('Policy Characteristics'!D:D,MATCH($C81,'Policy Characteristics'!$C:$C,0))),"",INDEX('Policy Characteristics'!D:D,MATCH($C81,'Policy Characteristics'!$C:$C,0)))</f>
        <v>Vehicle Fuel Economy Standards</v>
      </c>
      <c r="K81" s="277" t="str">
        <f>IF(ISBLANK(INDEX('Policy Characteristics'!E:E,MATCH($C81,'Policy Characteristics'!$C:$C,0))),"",INDEX('Policy Characteristics'!E:E,MATCH($C81,'Policy Characteristics'!$C:$C,0)))</f>
        <v>trans fuel economy standards</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1</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increase in miles/gal</v>
      </c>
      <c r="P81" s="277" t="str">
        <f>IF(ISBLANK(INDEX('Policy Characteristics'!J:J,MATCH($C81,'Policy Characteristics'!$C:$C,0))),"",INDEX('Policy Characteristics'!J:J,MATCH($C81,'Policy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1" s="277" t="str">
        <f>IF(ISBLANK(INDEX('Policy Characteristics'!K:K,MATCH($C81,'Policy Characteristics'!$C:$C,0))),"",INDEX('Policy Characteristics'!K:K,MATCH($C81,'Policy Characteristics'!$C:$C,0)))</f>
        <v>transportation-sector-main.html#fuel-econ-std</v>
      </c>
      <c r="R81" s="277" t="str">
        <f>IF(ISBLANK(INDEX('Policy Characteristics'!L:L,MATCH($C81,'Policy Characteristics'!$C:$C,0))),"",INDEX('Policy Characteristics'!L:L,MATCH($C81,'Policy Characteristics'!$C:$C,0)))</f>
        <v>fuel-economy-standard.html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Fuel Economy Standard</v>
      </c>
      <c r="C82" s="277" t="str">
        <f t="shared" si="5"/>
        <v>Percentage Additional Improvement of Fuel Economy Std</v>
      </c>
      <c r="D82" s="47" t="s">
        <v>43</v>
      </c>
      <c r="E82" s="47" t="s">
        <v>40</v>
      </c>
      <c r="F82" s="47" t="s">
        <v>86</v>
      </c>
      <c r="G82" s="2" t="s">
        <v>3444</v>
      </c>
      <c r="H82" s="44">
        <v>367</v>
      </c>
      <c r="I82" s="349" t="s">
        <v>44</v>
      </c>
      <c r="J82" s="278" t="str">
        <f>IF(ISBLANK(INDEX('Policy Characteristics'!D:D,MATCH($C82,'Policy Characteristics'!$C:$C,0))),"",INDEX('Policy Characteristics'!D:D,MATCH($C82,'Policy Characteristics'!$C:$C,0)))</f>
        <v>Vehicle Fuel Economy Standards</v>
      </c>
      <c r="K82" s="277" t="str">
        <f>IF(ISBLANK(INDEX('Policy Characteristics'!E:E,MATCH($C82,'Policy Characteristics'!$C:$C,0))),"",INDEX('Policy Characteristics'!E:E,MATCH($C82,'Policy Characteristics'!$C:$C,0)))</f>
        <v>trans fuel economy standards</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1</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increase in miles/gal</v>
      </c>
      <c r="P82" s="277" t="str">
        <f>IF(ISBLANK(INDEX('Policy Characteristics'!J:J,MATCH($C82,'Policy Characteristics'!$C:$C,0))),"",INDEX('Policy Characteristics'!J:J,MATCH($C82,'Policy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2" s="277" t="str">
        <f>IF(ISBLANK(INDEX('Policy Characteristics'!K:K,MATCH($C82,'Policy Characteristics'!$C:$C,0))),"",INDEX('Policy Characteristics'!K:K,MATCH($C82,'Policy Characteristics'!$C:$C,0)))</f>
        <v>transportation-sector-main.html#fuel-econ-std</v>
      </c>
      <c r="R82" s="277" t="str">
        <f>IF(ISBLANK(INDEX('Policy Characteristics'!L:L,MATCH($C82,'Policy Characteristics'!$C:$C,0))),"",INDEX('Policy Characteristics'!L:L,MATCH($C82,'Policy Characteristics'!$C:$C,0)))</f>
        <v>fuel-economy-standard.html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Fuel Economy Standard</v>
      </c>
      <c r="C83" s="277" t="str">
        <f t="shared" ref="C83:C88" si="6">C$77</f>
        <v>Percentage Additional Improvement of Fuel Economy Std</v>
      </c>
      <c r="D83" s="47" t="s">
        <v>46</v>
      </c>
      <c r="E83" s="47" t="s">
        <v>41</v>
      </c>
      <c r="F83" s="47" t="s">
        <v>85</v>
      </c>
      <c r="G83" s="2" t="s">
        <v>87</v>
      </c>
      <c r="H83" s="44">
        <v>368</v>
      </c>
      <c r="I83" s="349" t="s">
        <v>44</v>
      </c>
      <c r="J83" s="278" t="str">
        <f>IF(ISBLANK(INDEX('Policy Characteristics'!D:D,MATCH($C83,'Policy Characteristics'!$C:$C,0))),"",INDEX('Policy Characteristics'!D:D,MATCH($C83,'Policy Characteristics'!$C:$C,0)))</f>
        <v>Vehicle Fuel Economy Standards</v>
      </c>
      <c r="K83" s="277" t="str">
        <f>IF(ISBLANK(INDEX('Policy Characteristics'!E:E,MATCH($C83,'Policy Characteristics'!$C:$C,0))),"",INDEX('Policy Characteristics'!E:E,MATCH($C83,'Policy Characteristics'!$C:$C,0)))</f>
        <v>trans fuel economy standards</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1</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increase in miles/gal</v>
      </c>
      <c r="P83" s="277" t="str">
        <f>IF(ISBLANK(INDEX('Policy Characteristics'!J:J,MATCH($C83,'Policy Characteristics'!$C:$C,0))),"",INDEX('Policy Characteristics'!J:J,MATCH($C83,'Policy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3" s="277" t="str">
        <f>IF(ISBLANK(INDEX('Policy Characteristics'!K:K,MATCH($C83,'Policy Characteristics'!$C:$C,0))),"",INDEX('Policy Characteristics'!K:K,MATCH($C83,'Policy Characteristics'!$C:$C,0)))</f>
        <v>transportation-sector-main.html#fuel-econ-std</v>
      </c>
      <c r="R83" s="277" t="str">
        <f>IF(ISBLANK(INDEX('Policy Characteristics'!L:L,MATCH($C83,'Policy Characteristics'!$C:$C,0))),"",INDEX('Policy Characteristics'!L:L,MATCH($C83,'Policy Characteristics'!$C:$C,0)))</f>
        <v>fuel-economy-standard.html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Fuel Economy Standard</v>
      </c>
      <c r="C84" s="277" t="str">
        <f t="shared" si="6"/>
        <v>Percentage Additional Improvement of Fuel Economy Std</v>
      </c>
      <c r="D84" s="47" t="s">
        <v>43</v>
      </c>
      <c r="E84" s="47" t="s">
        <v>41</v>
      </c>
      <c r="F84" s="47" t="s">
        <v>86</v>
      </c>
      <c r="G84" s="2" t="s">
        <v>87</v>
      </c>
      <c r="H84" s="44">
        <v>369</v>
      </c>
      <c r="I84" s="349" t="s">
        <v>44</v>
      </c>
      <c r="J84" s="278" t="str">
        <f>IF(ISBLANK(INDEX('Policy Characteristics'!D:D,MATCH($C84,'Policy Characteristics'!$C:$C,0))),"",INDEX('Policy Characteristics'!D:D,MATCH($C84,'Policy Characteristics'!$C:$C,0)))</f>
        <v>Vehicle Fuel Economy Standards</v>
      </c>
      <c r="K84" s="277" t="str">
        <f>IF(ISBLANK(INDEX('Policy Characteristics'!E:E,MATCH($C84,'Policy Characteristics'!$C:$C,0))),"",INDEX('Policy Characteristics'!E:E,MATCH($C84,'Policy Characteristics'!$C:$C,0)))</f>
        <v>trans fuel economy standards</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1</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increase in miles/gal</v>
      </c>
      <c r="P84" s="277" t="str">
        <f>IF(ISBLANK(INDEX('Policy Characteristics'!J:J,MATCH($C84,'Policy Characteristics'!$C:$C,0))),"",INDEX('Policy Characteristics'!J:J,MATCH($C84,'Policy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4" s="277" t="str">
        <f>IF(ISBLANK(INDEX('Policy Characteristics'!K:K,MATCH($C84,'Policy Characteristics'!$C:$C,0))),"",INDEX('Policy Characteristics'!K:K,MATCH($C84,'Policy Characteristics'!$C:$C,0)))</f>
        <v>transportation-sector-main.html#fuel-econ-std</v>
      </c>
      <c r="R84" s="277" t="str">
        <f>IF(ISBLANK(INDEX('Policy Characteristics'!L:L,MATCH($C84,'Policy Characteristics'!$C:$C,0))),"",INDEX('Policy Characteristics'!L:L,MATCH($C84,'Policy Characteristics'!$C:$C,0)))</f>
        <v>fuel-economy-standard.html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Fuel Economy Standard</v>
      </c>
      <c r="C85" s="277" t="str">
        <f t="shared" si="6"/>
        <v>Percentage Additional Improvement of Fuel Economy Std</v>
      </c>
      <c r="D85" s="47" t="s">
        <v>46</v>
      </c>
      <c r="E85" s="47" t="s">
        <v>42</v>
      </c>
      <c r="F85" s="47" t="s">
        <v>85</v>
      </c>
      <c r="G85" s="2" t="s">
        <v>3445</v>
      </c>
      <c r="H85" s="44">
        <v>370</v>
      </c>
      <c r="I85" s="349" t="s">
        <v>44</v>
      </c>
      <c r="J85" s="278" t="str">
        <f>IF(ISBLANK(INDEX('Policy Characteristics'!D:D,MATCH($C85,'Policy Characteristics'!$C:$C,0))),"",INDEX('Policy Characteristics'!D:D,MATCH($C85,'Policy Characteristics'!$C:$C,0)))</f>
        <v>Vehicle Fuel Economy Standards</v>
      </c>
      <c r="K85" s="277" t="str">
        <f>IF(ISBLANK(INDEX('Policy Characteristics'!E:E,MATCH($C85,'Policy Characteristics'!$C:$C,0))),"",INDEX('Policy Characteristics'!E:E,MATCH($C85,'Policy Characteristics'!$C:$C,0)))</f>
        <v>trans fuel economy standards</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1</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increase in miles/gal</v>
      </c>
      <c r="P85" s="277" t="str">
        <f>IF(ISBLANK(INDEX('Policy Characteristics'!J:J,MATCH($C85,'Policy Characteristics'!$C:$C,0))),"",INDEX('Policy Characteristics'!J:J,MATCH($C85,'Policy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5" s="277" t="str">
        <f>IF(ISBLANK(INDEX('Policy Characteristics'!K:K,MATCH($C85,'Policy Characteristics'!$C:$C,0))),"",INDEX('Policy Characteristics'!K:K,MATCH($C85,'Policy Characteristics'!$C:$C,0)))</f>
        <v>transportation-sector-main.html#fuel-econ-std</v>
      </c>
      <c r="R85" s="277" t="str">
        <f>IF(ISBLANK(INDEX('Policy Characteristics'!L:L,MATCH($C85,'Policy Characteristics'!$C:$C,0))),"",INDEX('Policy Characteristics'!L:L,MATCH($C85,'Policy Characteristics'!$C:$C,0)))</f>
        <v>fuel-economy-standard.html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Fuel Economy Standard</v>
      </c>
      <c r="C86" s="277" t="str">
        <f t="shared" si="6"/>
        <v>Percentage Additional Improvement of Fuel Economy Std</v>
      </c>
      <c r="D86" s="47" t="s">
        <v>43</v>
      </c>
      <c r="E86" s="47" t="s">
        <v>42</v>
      </c>
      <c r="F86" s="47" t="s">
        <v>86</v>
      </c>
      <c r="G86" s="2" t="s">
        <v>3446</v>
      </c>
      <c r="H86" s="44">
        <v>371</v>
      </c>
      <c r="I86" s="349" t="s">
        <v>44</v>
      </c>
      <c r="J86" s="278" t="str">
        <f>IF(ISBLANK(INDEX('Policy Characteristics'!D:D,MATCH($C86,'Policy Characteristics'!$C:$C,0))),"",INDEX('Policy Characteristics'!D:D,MATCH($C86,'Policy Characteristics'!$C:$C,0)))</f>
        <v>Vehicle Fuel Economy Standards</v>
      </c>
      <c r="K86" s="277" t="str">
        <f>IF(ISBLANK(INDEX('Policy Characteristics'!E:E,MATCH($C86,'Policy Characteristics'!$C:$C,0))),"",INDEX('Policy Characteristics'!E:E,MATCH($C86,'Policy Characteristics'!$C:$C,0)))</f>
        <v>trans fuel economy standards</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1</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increase in miles/gal</v>
      </c>
      <c r="P86" s="277" t="str">
        <f>IF(ISBLANK(INDEX('Policy Characteristics'!J:J,MATCH($C86,'Policy Characteristics'!$C:$C,0))),"",INDEX('Policy Characteristics'!J:J,MATCH($C86,'Policy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6" s="277" t="str">
        <f>IF(ISBLANK(INDEX('Policy Characteristics'!K:K,MATCH($C86,'Policy Characteristics'!$C:$C,0))),"",INDEX('Policy Characteristics'!K:K,MATCH($C86,'Policy Characteristics'!$C:$C,0)))</f>
        <v>transportation-sector-main.html#fuel-econ-std</v>
      </c>
      <c r="R86" s="277" t="str">
        <f>IF(ISBLANK(INDEX('Policy Characteristics'!L:L,MATCH($C86,'Policy Characteristics'!$C:$C,0))),"",INDEX('Policy Characteristics'!L:L,MATCH($C86,'Policy Characteristics'!$C:$C,0)))</f>
        <v>fuel-economy-standard.html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Fuel Economy Standard</v>
      </c>
      <c r="C87" s="277" t="str">
        <f t="shared" si="6"/>
        <v>Percentage Additional Improvement of Fuel Economy Std</v>
      </c>
      <c r="D87" s="47" t="s">
        <v>46</v>
      </c>
      <c r="E87" s="47" t="s">
        <v>114</v>
      </c>
      <c r="F87" s="47" t="s">
        <v>85</v>
      </c>
      <c r="G87" s="2" t="s">
        <v>148</v>
      </c>
      <c r="H87" s="44">
        <v>372</v>
      </c>
      <c r="I87" s="349" t="s">
        <v>44</v>
      </c>
      <c r="J87" s="278" t="str">
        <f>IF(ISBLANK(INDEX('Policy Characteristics'!D:D,MATCH($C87,'Policy Characteristics'!$C:$C,0))),"",INDEX('Policy Characteristics'!D:D,MATCH($C87,'Policy Characteristics'!$C:$C,0)))</f>
        <v>Vehicle Fuel Economy Standards</v>
      </c>
      <c r="K87" s="277" t="str">
        <f>IF(ISBLANK(INDEX('Policy Characteristics'!E:E,MATCH($C87,'Policy Characteristics'!$C:$C,0))),"",INDEX('Policy Characteristics'!E:E,MATCH($C87,'Policy Characteristics'!$C:$C,0)))</f>
        <v>trans fuel economy standards</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1</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increase in miles/gal</v>
      </c>
      <c r="P87" s="277" t="str">
        <f>IF(ISBLANK(INDEX('Policy Characteristics'!J:J,MATCH($C87,'Policy Characteristics'!$C:$C,0))),"",INDEX('Policy Characteristics'!J:J,MATCH($C87,'Policy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7" s="277" t="str">
        <f>IF(ISBLANK(INDEX('Policy Characteristics'!K:K,MATCH($C87,'Policy Characteristics'!$C:$C,0))),"",INDEX('Policy Characteristics'!K:K,MATCH($C87,'Policy Characteristics'!$C:$C,0)))</f>
        <v>transportation-sector-main.html#fuel-econ-std</v>
      </c>
      <c r="R87" s="277" t="str">
        <f>IF(ISBLANK(INDEX('Policy Characteristics'!L:L,MATCH($C87,'Policy Characteristics'!$C:$C,0))),"",INDEX('Policy Characteristics'!L:L,MATCH($C87,'Policy Characteristics'!$C:$C,0)))</f>
        <v>fuel-economy-standard.html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Fuel Economy Standard</v>
      </c>
      <c r="C88" s="277" t="str">
        <f t="shared" si="6"/>
        <v>Percentage Additional Improvement of Fuel Economy Std</v>
      </c>
      <c r="D88" s="47" t="s">
        <v>43</v>
      </c>
      <c r="E88" s="47" t="s">
        <v>114</v>
      </c>
      <c r="F88" s="47" t="s">
        <v>86</v>
      </c>
      <c r="G88" s="2" t="s">
        <v>148</v>
      </c>
      <c r="H88" s="44">
        <v>373</v>
      </c>
      <c r="I88" s="349" t="s">
        <v>45</v>
      </c>
      <c r="J88" s="278" t="str">
        <f>IF(ISBLANK(INDEX('Policy Characteristics'!D:D,MATCH($C88,'Policy Characteristics'!$C:$C,0))),"",INDEX('Policy Characteristics'!D:D,MATCH($C88,'Policy Characteristics'!$C:$C,0)))</f>
        <v>Vehicle Fuel Economy Standards</v>
      </c>
      <c r="K88" s="277" t="str">
        <f>IF(ISBLANK(INDEX('Policy Characteristics'!E:E,MATCH($C88,'Policy Characteristics'!$C:$C,0))),"",INDEX('Policy Characteristics'!E:E,MATCH($C88,'Policy Characteristics'!$C:$C,0)))</f>
        <v>trans fuel economy standards</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0.01</v>
      </c>
      <c r="O88" s="277" t="str">
        <f>IF(ISBLANK(INDEX('Policy Characteristics'!I:I,MATCH($C88,'Policy Characteristics'!$C:$C,0))),"",INDEX('Policy Characteristics'!I:I,MATCH($C88,'Policy Characteristics'!$C:$C,0)))</f>
        <v>% increase in miles/gal</v>
      </c>
      <c r="P88" s="277" t="str">
        <f>IF(ISBLANK(INDEX('Policy Characteristics'!J:J,MATCH($C88,'Policy Characteristics'!$C:$C,0))),"",INDEX('Policy Characteristics'!J:J,MATCH($C88,'Policy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8" s="277" t="str">
        <f>IF(ISBLANK(INDEX('Policy Characteristics'!K:K,MATCH($C88,'Policy Characteristics'!$C:$C,0))),"",INDEX('Policy Characteristics'!K:K,MATCH($C88,'Policy Characteristics'!$C:$C,0)))</f>
        <v>transportation-sector-main.html#fuel-econ-std</v>
      </c>
      <c r="R88" s="277" t="str">
        <f>IF(ISBLANK(INDEX('Policy Characteristics'!L:L,MATCH($C88,'Policy Characteristics'!$C:$C,0))),"",INDEX('Policy Characteristics'!L:L,MATCH($C88,'Policy Characteristics'!$C:$C,0)))</f>
        <v>fuel-economy-standard.html</v>
      </c>
    </row>
    <row r="89" spans="1:18" s="2" customFormat="1"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Low Carbon Fuel Standard</v>
      </c>
      <c r="C89" s="341" t="s">
        <v>493</v>
      </c>
      <c r="D89" s="47"/>
      <c r="E89" s="47"/>
      <c r="F89" s="47"/>
      <c r="G89" s="47"/>
      <c r="H89" s="49">
        <v>190</v>
      </c>
      <c r="I89" s="348" t="s">
        <v>44</v>
      </c>
      <c r="J89" s="278" t="str">
        <f>IF(ISBLANK(INDEX('Policy Characteristics'!D:D,MATCH($C89,'Policy Characteristics'!$C:$C,0))),"",INDEX('Policy Characteristics'!D:D,MATCH($C89,'Policy Characteristics'!$C:$C,0)))</f>
        <v>Low Carbon Fuel Standard</v>
      </c>
      <c r="K89" s="277" t="str">
        <f>IF(ISBLANK(INDEX('Policy Characteristics'!E:E,MATCH($C89,'Policy Characteristics'!$C:$C,0))),"",INDEX('Policy Characteristics'!E:E,MATCH($C89,'Policy Characteristics'!$C:$C,0)))</f>
        <v>trans LCFS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reduction in carbon emissions</v>
      </c>
      <c r="P89" s="277" t="str">
        <f>IF(ISBLANK(INDEX('Policy Characteristics'!J:J,MATCH($C89,'Policy Characteristics'!$C:$C,0))),"",INDEX('Policy Characteristics'!J:J,MATCH($C89,'Policy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89" s="277" t="str">
        <f>IF(ISBLANK(INDEX('Policy Characteristics'!K:K,MATCH($C89,'Policy Characteristics'!$C:$C,0))),"",INDEX('Policy Characteristics'!K:K,MATCH($C89,'Policy Characteristics'!$C:$C,0)))</f>
        <v>transportation-sector-main.html#lcfs</v>
      </c>
      <c r="R89" s="277" t="str">
        <f>IF(ISBLANK(INDEX('Policy Characteristics'!L:L,MATCH($C89,'Policy Characteristics'!$C:$C,0))),"",INDEX('Policy Characteristics'!L:L,MATCH($C89,'Policy Characteristics'!$C:$C,0)))</f>
        <v>low-carbon-fuel-standard.html</v>
      </c>
    </row>
    <row r="90" spans="1:18"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Mode Shifting</v>
      </c>
      <c r="C90" t="s">
        <v>3082</v>
      </c>
      <c r="D90" s="47" t="s">
        <v>46</v>
      </c>
      <c r="E90" s="47" t="s">
        <v>38</v>
      </c>
      <c r="F90" s="47" t="s">
        <v>85</v>
      </c>
      <c r="G90" s="2" t="s">
        <v>3447</v>
      </c>
      <c r="H90" s="44">
        <v>848</v>
      </c>
      <c r="I90" s="348" t="s">
        <v>44</v>
      </c>
      <c r="J90" s="278" t="str">
        <f>IF(ISBLANK(INDEX('Policy Characteristics'!D:D,MATCH($C90,'Policy Characteristics'!$C:$C,0))),"",INDEX('Policy Characteristics'!D:D,MATCH($C90,'Policy Characteristics'!$C:$C,0)))</f>
        <v>Mode Shifting</v>
      </c>
      <c r="K90" s="277" t="str">
        <f>IF(ISBLANK(INDEX('Policy Characteristics'!E:E,MATCH($C90,'Policy Characteristics'!$C:$C,0))),"",INDEX('Policy Characteristics'!E:E,MATCH($C90,'Policy Characteristics'!$C:$C,0)))</f>
        <v>trans mode shifting</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0.26</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of trips shifted</v>
      </c>
      <c r="P90" s="277" t="str">
        <f>IF(ISBLANK(INDEX('Policy Characteristics'!J:J,MATCH($C90,'Policy Characteristics'!$C:$C,0))),"",INDEX('Policy Characteristics'!J:J,MATCH($C90,'Policy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0" s="277" t="str">
        <f>IF(ISBLANK(INDEX('Policy Characteristics'!K:K,MATCH($C90,'Policy Characteristics'!$C:$C,0))),"",INDEX('Policy Characteristics'!K:K,MATCH($C90,'Policy Characteristics'!$C:$C,0)))</f>
        <v>transportation-sector-main.html#tdm</v>
      </c>
      <c r="R90" s="277" t="str">
        <f>IF(ISBLANK(INDEX('Policy Characteristics'!L:L,MATCH($C90,'Policy Characteristics'!$C:$C,0))),"",INDEX('Policy Characteristics'!L:L,MATCH($C90,'Policy Characteristics'!$C:$C,0)))</f>
        <v>transportation-demand-management.html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Mode Shifting</v>
      </c>
      <c r="C91" s="277" t="str">
        <f t="shared" ref="C91:C101" si="7">C$90</f>
        <v>Percent of Travel Demand Shifted to Other Modes or Eliminated</v>
      </c>
      <c r="D91" s="47" t="s">
        <v>46</v>
      </c>
      <c r="E91" s="47" t="s">
        <v>39</v>
      </c>
      <c r="F91" s="47" t="s">
        <v>85</v>
      </c>
      <c r="G91" s="2" t="s">
        <v>2384</v>
      </c>
      <c r="H91" s="44">
        <v>849</v>
      </c>
      <c r="I91" s="349" t="s">
        <v>45</v>
      </c>
      <c r="J91" s="278" t="str">
        <f>IF(ISBLANK(INDEX('Policy Characteristics'!D:D,MATCH($C91,'Policy Characteristics'!$C:$C,0))),"",INDEX('Policy Characteristics'!D:D,MATCH($C91,'Policy Characteristics'!$C:$C,0)))</f>
        <v>Mode Shifting</v>
      </c>
      <c r="K91" s="277" t="str">
        <f>IF(ISBLANK(INDEX('Policy Characteristics'!E:E,MATCH($C91,'Policy Characteristics'!$C:$C,0))),"",INDEX('Policy Characteristics'!E:E,MATCH($C91,'Policy Characteristics'!$C:$C,0)))</f>
        <v>trans mode shifting</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0.26</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of trips shifted</v>
      </c>
      <c r="P91" s="277" t="str">
        <f>IF(ISBLANK(INDEX('Policy Characteristics'!J:J,MATCH($C91,'Policy Characteristics'!$C:$C,0))),"",INDEX('Policy Characteristics'!J:J,MATCH($C91,'Policy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1" s="277" t="str">
        <f>IF(ISBLANK(INDEX('Policy Characteristics'!K:K,MATCH($C91,'Policy Characteristics'!$C:$C,0))),"",INDEX('Policy Characteristics'!K:K,MATCH($C91,'Policy Characteristics'!$C:$C,0)))</f>
        <v>transportation-sector-main.html#tdm</v>
      </c>
      <c r="R91" s="277" t="str">
        <f>IF(ISBLANK(INDEX('Policy Characteristics'!L:L,MATCH($C91,'Policy Characteristics'!$C:$C,0))),"",INDEX('Policy Characteristics'!L:L,MATCH($C91,'Policy Characteristics'!$C:$C,0)))</f>
        <v>transportation-demand-management.html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Mode Shifting</v>
      </c>
      <c r="C92" s="277" t="str">
        <f t="shared" si="7"/>
        <v>Percent of Travel Demand Shifted to Other Modes or Eliminated</v>
      </c>
      <c r="D92" s="47" t="s">
        <v>46</v>
      </c>
      <c r="E92" s="47" t="s">
        <v>40</v>
      </c>
      <c r="F92" s="47" t="s">
        <v>85</v>
      </c>
      <c r="G92" s="2" t="s">
        <v>3444</v>
      </c>
      <c r="H92" s="44">
        <v>850</v>
      </c>
      <c r="I92" s="348" t="s">
        <v>44</v>
      </c>
      <c r="J92" s="278" t="str">
        <f>IF(ISBLANK(INDEX('Policy Characteristics'!D:D,MATCH($C92,'Policy Characteristics'!$C:$C,0))),"",INDEX('Policy Characteristics'!D:D,MATCH($C92,'Policy Characteristics'!$C:$C,0)))</f>
        <v>Mode Shifting</v>
      </c>
      <c r="K92" s="277" t="str">
        <f>IF(ISBLANK(INDEX('Policy Characteristics'!E:E,MATCH($C92,'Policy Characteristics'!$C:$C,0))),"",INDEX('Policy Characteristics'!E:E,MATCH($C92,'Policy Characteristics'!$C:$C,0)))</f>
        <v>trans mode shifting</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0.26</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of trips shifted</v>
      </c>
      <c r="P92" s="277" t="str">
        <f>IF(ISBLANK(INDEX('Policy Characteristics'!J:J,MATCH($C92,'Policy Characteristics'!$C:$C,0))),"",INDEX('Policy Characteristics'!J:J,MATCH($C92,'Policy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2" s="277" t="str">
        <f>IF(ISBLANK(INDEX('Policy Characteristics'!K:K,MATCH($C92,'Policy Characteristics'!$C:$C,0))),"",INDEX('Policy Characteristics'!K:K,MATCH($C92,'Policy Characteristics'!$C:$C,0)))</f>
        <v>transportation-sector-main.html#tdm</v>
      </c>
      <c r="R92" s="277" t="str">
        <f>IF(ISBLANK(INDEX('Policy Characteristics'!L:L,MATCH($C92,'Policy Characteristics'!$C:$C,0))),"",INDEX('Policy Characteristics'!L:L,MATCH($C92,'Policy Characteristics'!$C:$C,0)))</f>
        <v>transportation-demand-management.html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Mode Shifting</v>
      </c>
      <c r="C93" s="277" t="str">
        <f t="shared" si="7"/>
        <v>Percent of Travel Demand Shifted to Other Modes or Eliminated</v>
      </c>
      <c r="D93" s="47" t="s">
        <v>46</v>
      </c>
      <c r="E93" s="47" t="s">
        <v>41</v>
      </c>
      <c r="F93" s="47" t="s">
        <v>85</v>
      </c>
      <c r="G93" s="47" t="s">
        <v>87</v>
      </c>
      <c r="H93" s="44">
        <v>851</v>
      </c>
      <c r="I93" s="349" t="s">
        <v>45</v>
      </c>
      <c r="J93" s="278" t="str">
        <f>IF(ISBLANK(INDEX('Policy Characteristics'!D:D,MATCH($C93,'Policy Characteristics'!$C:$C,0))),"",INDEX('Policy Characteristics'!D:D,MATCH($C93,'Policy Characteristics'!$C:$C,0)))</f>
        <v>Mode Shifting</v>
      </c>
      <c r="K93" s="277" t="str">
        <f>IF(ISBLANK(INDEX('Policy Characteristics'!E:E,MATCH($C93,'Policy Characteristics'!$C:$C,0))),"",INDEX('Policy Characteristics'!E:E,MATCH($C93,'Policy Characteristics'!$C:$C,0)))</f>
        <v>trans mode shifting</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0.26</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of trips shifted</v>
      </c>
      <c r="P93" s="277" t="str">
        <f>IF(ISBLANK(INDEX('Policy Characteristics'!J:J,MATCH($C93,'Policy Characteristics'!$C:$C,0))),"",INDEX('Policy Characteristics'!J:J,MATCH($C93,'Policy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3" s="277" t="str">
        <f>IF(ISBLANK(INDEX('Policy Characteristics'!K:K,MATCH($C93,'Policy Characteristics'!$C:$C,0))),"",INDEX('Policy Characteristics'!K:K,MATCH($C93,'Policy Characteristics'!$C:$C,0)))</f>
        <v>transportation-sector-main.html#tdm</v>
      </c>
      <c r="R93" s="277" t="str">
        <f>IF(ISBLANK(INDEX('Policy Characteristics'!L:L,MATCH($C93,'Policy Characteristics'!$C:$C,0))),"",INDEX('Policy Characteristics'!L:L,MATCH($C93,'Policy Characteristics'!$C:$C,0)))</f>
        <v>transportation-demand-management.html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Mode Shifting</v>
      </c>
      <c r="C94" s="277" t="str">
        <f t="shared" si="7"/>
        <v>Percent of Travel Demand Shifted to Other Modes or Eliminated</v>
      </c>
      <c r="D94" s="47" t="s">
        <v>46</v>
      </c>
      <c r="E94" s="47" t="s">
        <v>42</v>
      </c>
      <c r="F94" s="47" t="s">
        <v>85</v>
      </c>
      <c r="G94" s="2" t="s">
        <v>3445</v>
      </c>
      <c r="H94" s="44">
        <v>852</v>
      </c>
      <c r="I94" s="349" t="s">
        <v>45</v>
      </c>
      <c r="J94" s="278" t="str">
        <f>IF(ISBLANK(INDEX('Policy Characteristics'!D:D,MATCH($C94,'Policy Characteristics'!$C:$C,0))),"",INDEX('Policy Characteristics'!D:D,MATCH($C94,'Policy Characteristics'!$C:$C,0)))</f>
        <v>Mode Shifting</v>
      </c>
      <c r="K94" s="277" t="str">
        <f>IF(ISBLANK(INDEX('Policy Characteristics'!E:E,MATCH($C94,'Policy Characteristics'!$C:$C,0))),"",INDEX('Policy Characteristics'!E:E,MATCH($C94,'Policy Characteristics'!$C:$C,0)))</f>
        <v>trans mode shifting</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0.26</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of trips shifted</v>
      </c>
      <c r="P94" s="277" t="str">
        <f>IF(ISBLANK(INDEX('Policy Characteristics'!J:J,MATCH($C94,'Policy Characteristics'!$C:$C,0))),"",INDEX('Policy Characteristics'!J:J,MATCH($C94,'Policy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4" s="277" t="str">
        <f>IF(ISBLANK(INDEX('Policy Characteristics'!K:K,MATCH($C94,'Policy Characteristics'!$C:$C,0))),"",INDEX('Policy Characteristics'!K:K,MATCH($C94,'Policy Characteristics'!$C:$C,0)))</f>
        <v>transportation-sector-main.html#tdm</v>
      </c>
      <c r="R94" s="277" t="str">
        <f>IF(ISBLANK(INDEX('Policy Characteristics'!L:L,MATCH($C94,'Policy Characteristics'!$C:$C,0))),"",INDEX('Policy Characteristics'!L:L,MATCH($C94,'Policy Characteristics'!$C:$C,0)))</f>
        <v>transportation-demand-management.html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Mode Shifting</v>
      </c>
      <c r="C95" s="277" t="str">
        <f t="shared" si="7"/>
        <v>Percent of Travel Demand Shifted to Other Modes or Eliminated</v>
      </c>
      <c r="D95" s="47" t="s">
        <v>46</v>
      </c>
      <c r="E95" s="47" t="s">
        <v>114</v>
      </c>
      <c r="F95" s="47" t="s">
        <v>85</v>
      </c>
      <c r="G95" s="47" t="s">
        <v>148</v>
      </c>
      <c r="H95" s="44">
        <v>853</v>
      </c>
      <c r="I95" s="349" t="s">
        <v>45</v>
      </c>
      <c r="J95" s="278" t="str">
        <f>IF(ISBLANK(INDEX('Policy Characteristics'!D:D,MATCH($C95,'Policy Characteristics'!$C:$C,0))),"",INDEX('Policy Characteristics'!D:D,MATCH($C95,'Policy Characteristics'!$C:$C,0)))</f>
        <v>Mode Shifting</v>
      </c>
      <c r="K95" s="277" t="str">
        <f>IF(ISBLANK(INDEX('Policy Characteristics'!E:E,MATCH($C95,'Policy Characteristics'!$C:$C,0))),"",INDEX('Policy Characteristics'!E:E,MATCH($C95,'Policy Characteristics'!$C:$C,0)))</f>
        <v>trans mode shifting</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0.26</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of trips shifted</v>
      </c>
      <c r="P95" s="277" t="str">
        <f>IF(ISBLANK(INDEX('Policy Characteristics'!J:J,MATCH($C95,'Policy Characteristics'!$C:$C,0))),"",INDEX('Policy Characteristics'!J:J,MATCH($C95,'Policy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5" s="277" t="str">
        <f>IF(ISBLANK(INDEX('Policy Characteristics'!K:K,MATCH($C95,'Policy Characteristics'!$C:$C,0))),"",INDEX('Policy Characteristics'!K:K,MATCH($C95,'Policy Characteristics'!$C:$C,0)))</f>
        <v>transportation-sector-main.html#tdm</v>
      </c>
      <c r="R95" s="277" t="str">
        <f>IF(ISBLANK(INDEX('Policy Characteristics'!L:L,MATCH($C95,'Policy Characteristics'!$C:$C,0))),"",INDEX('Policy Characteristics'!L:L,MATCH($C95,'Policy Characteristics'!$C:$C,0)))</f>
        <v>transportation-demand-management.html</v>
      </c>
    </row>
    <row r="96" spans="1:18" ht="30"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Mode Shifting</v>
      </c>
      <c r="C96" s="277" t="str">
        <f t="shared" si="7"/>
        <v>Percent of Travel Demand Shifted to Other Modes or Eliminated</v>
      </c>
      <c r="D96" s="47" t="s">
        <v>43</v>
      </c>
      <c r="E96" s="47" t="s">
        <v>38</v>
      </c>
      <c r="F96" s="47" t="s">
        <v>86</v>
      </c>
      <c r="G96" s="2" t="s">
        <v>3436</v>
      </c>
      <c r="H96" s="44">
        <v>854</v>
      </c>
      <c r="I96" s="349" t="s">
        <v>45</v>
      </c>
      <c r="J96" s="278" t="str">
        <f>IF(ISBLANK(INDEX('Policy Characteristics'!D:D,MATCH($C96,'Policy Characteristics'!$C:$C,0))),"",INDEX('Policy Characteristics'!D:D,MATCH($C96,'Policy Characteristics'!$C:$C,0)))</f>
        <v>Mode Shifting</v>
      </c>
      <c r="K96" s="277" t="str">
        <f>IF(ISBLANK(INDEX('Policy Characteristics'!E:E,MATCH($C96,'Policy Characteristics'!$C:$C,0))),"",INDEX('Policy Characteristics'!E:E,MATCH($C96,'Policy Characteristics'!$C:$C,0)))</f>
        <v>trans mode shifting</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0.26</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of trips shifted</v>
      </c>
      <c r="P96" s="277" t="str">
        <f>IF(ISBLANK(INDEX('Policy Characteristics'!J:J,MATCH($C96,'Policy Characteristics'!$C:$C,0))),"",INDEX('Policy Characteristics'!J:J,MATCH($C96,'Policy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6" s="277" t="str">
        <f>IF(ISBLANK(INDEX('Policy Characteristics'!K:K,MATCH($C96,'Policy Characteristics'!$C:$C,0))),"",INDEX('Policy Characteristics'!K:K,MATCH($C96,'Policy Characteristics'!$C:$C,0)))</f>
        <v>transportation-sector-main.html#tdm</v>
      </c>
      <c r="R96" s="277" t="str">
        <f>IF(ISBLANK(INDEX('Policy Characteristics'!L:L,MATCH($C96,'Policy Characteristics'!$C:$C,0))),"",INDEX('Policy Characteristics'!L:L,MATCH($C96,'Policy Characteristics'!$C:$C,0)))</f>
        <v>transportation-demand-management.html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Mode Shifting</v>
      </c>
      <c r="C97" s="277" t="str">
        <f t="shared" si="7"/>
        <v>Percent of Travel Demand Shifted to Other Modes or Eliminated</v>
      </c>
      <c r="D97" s="47" t="s">
        <v>43</v>
      </c>
      <c r="E97" s="47" t="s">
        <v>39</v>
      </c>
      <c r="F97" s="47" t="s">
        <v>86</v>
      </c>
      <c r="G97" s="2" t="s">
        <v>3443</v>
      </c>
      <c r="H97" s="44">
        <v>855</v>
      </c>
      <c r="I97" s="348" t="s">
        <v>44</v>
      </c>
      <c r="J97" s="278" t="str">
        <f>IF(ISBLANK(INDEX('Policy Characteristics'!D:D,MATCH($C97,'Policy Characteristics'!$C:$C,0))),"",INDEX('Policy Characteristics'!D:D,MATCH($C97,'Policy Characteristics'!$C:$C,0)))</f>
        <v>Mode Shifting</v>
      </c>
      <c r="K97" s="277" t="str">
        <f>IF(ISBLANK(INDEX('Policy Characteristics'!E:E,MATCH($C97,'Policy Characteristics'!$C:$C,0))),"",INDEX('Policy Characteristics'!E:E,MATCH($C97,'Policy Characteristics'!$C:$C,0)))</f>
        <v>trans mode shifting</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0.26</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of trips shifted</v>
      </c>
      <c r="P97" s="277" t="str">
        <f>IF(ISBLANK(INDEX('Policy Characteristics'!J:J,MATCH($C97,'Policy Characteristics'!$C:$C,0))),"",INDEX('Policy Characteristics'!J:J,MATCH($C97,'Policy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7" s="277" t="str">
        <f>IF(ISBLANK(INDEX('Policy Characteristics'!K:K,MATCH($C97,'Policy Characteristics'!$C:$C,0))),"",INDEX('Policy Characteristics'!K:K,MATCH($C97,'Policy Characteristics'!$C:$C,0)))</f>
        <v>transportation-sector-main.html#tdm</v>
      </c>
      <c r="R97" s="277" t="str">
        <f>IF(ISBLANK(INDEX('Policy Characteristics'!L:L,MATCH($C97,'Policy Characteristics'!$C:$C,0))),"",INDEX('Policy Characteristics'!L:L,MATCH($C97,'Policy Characteristics'!$C:$C,0)))</f>
        <v>transportation-demand-management.html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Mode Shifting</v>
      </c>
      <c r="C98" s="277" t="str">
        <f t="shared" si="7"/>
        <v>Percent of Travel Demand Shifted to Other Modes or Eliminated</v>
      </c>
      <c r="D98" s="47" t="s">
        <v>43</v>
      </c>
      <c r="E98" s="47" t="s">
        <v>40</v>
      </c>
      <c r="F98" s="47" t="s">
        <v>86</v>
      </c>
      <c r="G98" s="2" t="s">
        <v>3444</v>
      </c>
      <c r="H98" s="44">
        <v>856</v>
      </c>
      <c r="I98" s="349" t="s">
        <v>45</v>
      </c>
      <c r="J98" s="278" t="str">
        <f>IF(ISBLANK(INDEX('Policy Characteristics'!D:D,MATCH($C98,'Policy Characteristics'!$C:$C,0))),"",INDEX('Policy Characteristics'!D:D,MATCH($C98,'Policy Characteristics'!$C:$C,0)))</f>
        <v>Mode Shifting</v>
      </c>
      <c r="K98" s="277" t="str">
        <f>IF(ISBLANK(INDEX('Policy Characteristics'!E:E,MATCH($C98,'Policy Characteristics'!$C:$C,0))),"",INDEX('Policy Characteristics'!E:E,MATCH($C98,'Policy Characteristics'!$C:$C,0)))</f>
        <v>trans mode shifting</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0.26</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of trips shifted</v>
      </c>
      <c r="P98" s="277" t="str">
        <f>IF(ISBLANK(INDEX('Policy Characteristics'!J:J,MATCH($C98,'Policy Characteristics'!$C:$C,0))),"",INDEX('Policy Characteristics'!J:J,MATCH($C98,'Policy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8" s="277" t="str">
        <f>IF(ISBLANK(INDEX('Policy Characteristics'!K:K,MATCH($C98,'Policy Characteristics'!$C:$C,0))),"",INDEX('Policy Characteristics'!K:K,MATCH($C98,'Policy Characteristics'!$C:$C,0)))</f>
        <v>transportation-sector-main.html#tdm</v>
      </c>
      <c r="R98" s="277" t="str">
        <f>IF(ISBLANK(INDEX('Policy Characteristics'!L:L,MATCH($C98,'Policy Characteristics'!$C:$C,0))),"",INDEX('Policy Characteristics'!L:L,MATCH($C98,'Policy Characteristics'!$C:$C,0)))</f>
        <v>transportation-demand-management.html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Mode Shifting</v>
      </c>
      <c r="C99" s="277" t="str">
        <f t="shared" si="7"/>
        <v>Percent of Travel Demand Shifted to Other Modes or Eliminated</v>
      </c>
      <c r="D99" s="47" t="s">
        <v>43</v>
      </c>
      <c r="E99" s="47" t="s">
        <v>41</v>
      </c>
      <c r="F99" s="47" t="s">
        <v>86</v>
      </c>
      <c r="G99" s="47" t="s">
        <v>87</v>
      </c>
      <c r="H99" s="44">
        <v>857</v>
      </c>
      <c r="I99" s="349" t="s">
        <v>45</v>
      </c>
      <c r="J99" s="278" t="str">
        <f>IF(ISBLANK(INDEX('Policy Characteristics'!D:D,MATCH($C99,'Policy Characteristics'!$C:$C,0))),"",INDEX('Policy Characteristics'!D:D,MATCH($C99,'Policy Characteristics'!$C:$C,0)))</f>
        <v>Mode Shifting</v>
      </c>
      <c r="K99" s="277" t="str">
        <f>IF(ISBLANK(INDEX('Policy Characteristics'!E:E,MATCH($C99,'Policy Characteristics'!$C:$C,0))),"",INDEX('Policy Characteristics'!E:E,MATCH($C99,'Policy Characteristics'!$C:$C,0)))</f>
        <v>trans mode shifting</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0.26</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of trips shifted</v>
      </c>
      <c r="P99" s="277" t="str">
        <f>IF(ISBLANK(INDEX('Policy Characteristics'!J:J,MATCH($C99,'Policy Characteristics'!$C:$C,0))),"",INDEX('Policy Characteristics'!J:J,MATCH($C99,'Policy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99" s="277" t="str">
        <f>IF(ISBLANK(INDEX('Policy Characteristics'!K:K,MATCH($C99,'Policy Characteristics'!$C:$C,0))),"",INDEX('Policy Characteristics'!K:K,MATCH($C99,'Policy Characteristics'!$C:$C,0)))</f>
        <v>transportation-sector-main.html#tdm</v>
      </c>
      <c r="R99" s="277" t="str">
        <f>IF(ISBLANK(INDEX('Policy Characteristics'!L:L,MATCH($C99,'Policy Characteristics'!$C:$C,0))),"",INDEX('Policy Characteristics'!L:L,MATCH($C99,'Policy Characteristics'!$C:$C,0)))</f>
        <v>transportation-demand-management.html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Mode Shifting</v>
      </c>
      <c r="C100" s="277" t="str">
        <f t="shared" si="7"/>
        <v>Percent of Travel Demand Shifted to Other Modes or Eliminated</v>
      </c>
      <c r="D100" s="47" t="s">
        <v>43</v>
      </c>
      <c r="E100" s="47" t="s">
        <v>42</v>
      </c>
      <c r="F100" s="47" t="s">
        <v>86</v>
      </c>
      <c r="G100" s="2" t="s">
        <v>3446</v>
      </c>
      <c r="H100" s="44">
        <v>858</v>
      </c>
      <c r="I100" s="349" t="s">
        <v>45</v>
      </c>
      <c r="J100" s="278" t="str">
        <f>IF(ISBLANK(INDEX('Policy Characteristics'!D:D,MATCH($C100,'Policy Characteristics'!$C:$C,0))),"",INDEX('Policy Characteristics'!D:D,MATCH($C100,'Policy Characteristics'!$C:$C,0)))</f>
        <v>Mode Shifting</v>
      </c>
      <c r="K100" s="277" t="str">
        <f>IF(ISBLANK(INDEX('Policy Characteristics'!E:E,MATCH($C100,'Policy Characteristics'!$C:$C,0))),"",INDEX('Policy Characteristics'!E:E,MATCH($C100,'Policy Characteristics'!$C:$C,0)))</f>
        <v>trans mode shifting</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0.26</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of trips shifted</v>
      </c>
      <c r="P100" s="277" t="str">
        <f>IF(ISBLANK(INDEX('Policy Characteristics'!J:J,MATCH($C100,'Policy Characteristics'!$C:$C,0))),"",INDEX('Policy Characteristics'!J:J,MATCH($C100,'Policy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0" s="277" t="str">
        <f>IF(ISBLANK(INDEX('Policy Characteristics'!K:K,MATCH($C100,'Policy Characteristics'!$C:$C,0))),"",INDEX('Policy Characteristics'!K:K,MATCH($C100,'Policy Characteristics'!$C:$C,0)))</f>
        <v>transportation-sector-main.html#tdm</v>
      </c>
      <c r="R100" s="277" t="str">
        <f>IF(ISBLANK(INDEX('Policy Characteristics'!L:L,MATCH($C100,'Policy Characteristics'!$C:$C,0))),"",INDEX('Policy Characteristics'!L:L,MATCH($C100,'Policy Characteristics'!$C:$C,0)))</f>
        <v>transportation-demand-management.html</v>
      </c>
    </row>
    <row r="101" spans="1:18"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Mode Shifting</v>
      </c>
      <c r="C101" s="277" t="str">
        <f t="shared" si="7"/>
        <v>Percent of Travel Demand Shifted to Other Modes or Eliminated</v>
      </c>
      <c r="D101" s="47" t="s">
        <v>43</v>
      </c>
      <c r="E101" s="47" t="s">
        <v>114</v>
      </c>
      <c r="F101" s="47" t="s">
        <v>86</v>
      </c>
      <c r="G101" s="47" t="s">
        <v>148</v>
      </c>
      <c r="H101" s="44">
        <v>859</v>
      </c>
      <c r="I101" s="349" t="s">
        <v>45</v>
      </c>
      <c r="J101" s="278" t="str">
        <f>IF(ISBLANK(INDEX('Policy Characteristics'!D:D,MATCH($C101,'Policy Characteristics'!$C:$C,0))),"",INDEX('Policy Characteristics'!D:D,MATCH($C101,'Policy Characteristics'!$C:$C,0)))</f>
        <v>Mode Shifting</v>
      </c>
      <c r="K101" s="277" t="str">
        <f>IF(ISBLANK(INDEX('Policy Characteristics'!E:E,MATCH($C101,'Policy Characteristics'!$C:$C,0))),"",INDEX('Policy Characteristics'!E:E,MATCH($C101,'Policy Characteristics'!$C:$C,0)))</f>
        <v>trans mode shifting</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0.26</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trips shifted</v>
      </c>
      <c r="P101" s="277" t="str">
        <f>IF(ISBLANK(INDEX('Policy Characteristics'!J:J,MATCH($C101,'Policy Characteristics'!$C:$C,0))),"",INDEX('Policy Characteristics'!J:J,MATCH($C101,'Policy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1" s="277" t="str">
        <f>IF(ISBLANK(INDEX('Policy Characteristics'!K:K,MATCH($C101,'Policy Characteristics'!$C:$C,0))),"",INDEX('Policy Characteristics'!K:K,MATCH($C101,'Policy Characteristics'!$C:$C,0)))</f>
        <v>transportation-sector-main.html#tdm</v>
      </c>
      <c r="R101" s="277" t="str">
        <f>IF(ISBLANK(INDEX('Policy Characteristics'!L:L,MATCH($C101,'Policy Characteristics'!$C:$C,0))),"",INDEX('Policy Characteristics'!L:L,MATCH($C101,'Policy Characteristics'!$C:$C,0)))</f>
        <v>transportation-demand-management.html</v>
      </c>
    </row>
    <row r="102" spans="1:18"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Zero-Emission Vehicle Sales Standard</v>
      </c>
      <c r="C102" s="341" t="s">
        <v>3606</v>
      </c>
      <c r="D102" s="47" t="s">
        <v>46</v>
      </c>
      <c r="E102" s="47" t="s">
        <v>38</v>
      </c>
      <c r="F102" s="47" t="s">
        <v>85</v>
      </c>
      <c r="G102" s="2" t="s">
        <v>3447</v>
      </c>
      <c r="H102" s="49">
        <v>186</v>
      </c>
      <c r="I102" s="348" t="s">
        <v>44</v>
      </c>
      <c r="J102" s="278" t="str">
        <f>IF(ISBLANK(INDEX('Policy Characteristics'!D:D,MATCH($C102,'Policy Characteristics'!$C:$C,0))),"",INDEX('Policy Characteristics'!D:D,MATCH($C102,'Policy Characteristics'!$C:$C,0)))</f>
        <v>ZEV Sales Standard</v>
      </c>
      <c r="K102" s="277" t="str">
        <f>IF(ISBLANK(INDEX('Policy Characteristics'!E:E,MATCH($C102,'Policy Characteristics'!$C:$C,0))),"",INDEX('Policy Characteristics'!E:E,MATCH($C102,'Policy Characteristics'!$C:$C,0)))</f>
        <v>trans ZEV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2" s="277" t="str">
        <f>IF(ISBLANK(INDEX('Policy Characteristics'!K:K,MATCH($C102,'Policy Characteristics'!$C:$C,0))),"",INDEX('Policy Characteristics'!K:K,MATCH($C102,'Policy Characteristics'!$C:$C,0)))</f>
        <v>transportation-sector-main.html#ev-mandate</v>
      </c>
      <c r="R102" s="277" t="str">
        <f>IF(ISBLANK(INDEX('Policy Characteristics'!L:L,MATCH($C102,'Policy Characteristics'!$C:$C,0))),"",INDEX('Policy Characteristics'!L:L,MATCH($C102,'Policy Characteristics'!$C:$C,0)))</f>
        <v>ev-mandate.html</v>
      </c>
    </row>
    <row r="103" spans="1:18" ht="30"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Zero-Emission Vehicle Sales Standard</v>
      </c>
      <c r="C103" s="277" t="str">
        <f>C$102</f>
        <v>Minimum Required ZEV Sales Percentage</v>
      </c>
      <c r="D103" s="2" t="s">
        <v>43</v>
      </c>
      <c r="E103" s="2" t="s">
        <v>38</v>
      </c>
      <c r="F103" s="2" t="s">
        <v>86</v>
      </c>
      <c r="G103" s="2" t="s">
        <v>3436</v>
      </c>
      <c r="H103" s="49">
        <v>203</v>
      </c>
      <c r="I103" s="349" t="s">
        <v>44</v>
      </c>
      <c r="J103" s="278" t="str">
        <f>IF(ISBLANK(INDEX('Policy Characteristics'!D:D,MATCH($C103,'Policy Characteristics'!$C:$C,0))),"",INDEX('Policy Characteristics'!D:D,MATCH($C103,'Policy Characteristics'!$C:$C,0)))</f>
        <v>ZEV Sales Standard</v>
      </c>
      <c r="K103" s="277" t="str">
        <f>IF(ISBLANK(INDEX('Policy Characteristics'!E:E,MATCH($C103,'Policy Characteristics'!$C:$C,0))),"",INDEX('Policy Characteristics'!E:E,MATCH($C103,'Policy Characteristics'!$C:$C,0)))</f>
        <v>trans ZEV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3" s="277" t="str">
        <f>IF(ISBLANK(INDEX('Policy Characteristics'!K:K,MATCH($C103,'Policy Characteristics'!$C:$C,0))),"",INDEX('Policy Characteristics'!K:K,MATCH($C103,'Policy Characteristics'!$C:$C,0)))</f>
        <v>transportation-sector-main.html#ev-mandate</v>
      </c>
      <c r="R103" s="277" t="str">
        <f>IF(ISBLANK(INDEX('Policy Characteristics'!L:L,MATCH($C103,'Policy Characteristics'!$C:$C,0))),"",INDEX('Policy Characteristics'!L:L,MATCH($C103,'Policy Characteristics'!$C:$C,0)))</f>
        <v>ev-mandate.html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Zero-Emission Vehicle Sales Standard</v>
      </c>
      <c r="C104" s="277" t="str">
        <f t="shared" ref="C104:C113" si="8">C$102</f>
        <v>Minimum Required ZEV Sales Percentage</v>
      </c>
      <c r="D104" s="2" t="s">
        <v>46</v>
      </c>
      <c r="E104" s="2" t="s">
        <v>39</v>
      </c>
      <c r="F104" s="2" t="s">
        <v>85</v>
      </c>
      <c r="G104" s="2" t="s">
        <v>2384</v>
      </c>
      <c r="H104" s="49">
        <v>187</v>
      </c>
      <c r="I104" s="348" t="s">
        <v>44</v>
      </c>
      <c r="J104" s="278" t="str">
        <f>IF(ISBLANK(INDEX('Policy Characteristics'!D:D,MATCH($C104,'Policy Characteristics'!$C:$C,0))),"",INDEX('Policy Characteristics'!D:D,MATCH($C104,'Policy Characteristics'!$C:$C,0)))</f>
        <v>ZEV Sales Standard</v>
      </c>
      <c r="K104" s="277" t="str">
        <f>IF(ISBLANK(INDEX('Policy Characteristics'!E:E,MATCH($C104,'Policy Characteristics'!$C:$C,0))),"",INDEX('Policy Characteristics'!E:E,MATCH($C104,'Policy Characteristics'!$C:$C,0)))</f>
        <v>trans ZEV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4" s="277" t="str">
        <f>IF(ISBLANK(INDEX('Policy Characteristics'!K:K,MATCH($C104,'Policy Characteristics'!$C:$C,0))),"",INDEX('Policy Characteristics'!K:K,MATCH($C104,'Policy Characteristics'!$C:$C,0)))</f>
        <v>transportation-sector-main.html#ev-mandate</v>
      </c>
      <c r="R104" s="277" t="str">
        <f>IF(ISBLANK(INDEX('Policy Characteristics'!L:L,MATCH($C104,'Policy Characteristics'!$C:$C,0))),"",INDEX('Policy Characteristics'!L:L,MATCH($C104,'Policy Characteristics'!$C:$C,0)))</f>
        <v>ev-mandate.html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Zero-Emission Vehicle Sales Standard</v>
      </c>
      <c r="C105" s="277" t="str">
        <f t="shared" si="8"/>
        <v>Minimum Required ZEV Sales Percentage</v>
      </c>
      <c r="D105" s="2" t="s">
        <v>43</v>
      </c>
      <c r="E105" s="2" t="s">
        <v>39</v>
      </c>
      <c r="F105" s="2" t="s">
        <v>86</v>
      </c>
      <c r="G105" s="2" t="s">
        <v>3443</v>
      </c>
      <c r="H105" s="49">
        <v>191</v>
      </c>
      <c r="I105" s="348" t="s">
        <v>44</v>
      </c>
      <c r="J105" s="278" t="str">
        <f>IF(ISBLANK(INDEX('Policy Characteristics'!D:D,MATCH($C105,'Policy Characteristics'!$C:$C,0))),"",INDEX('Policy Characteristics'!D:D,MATCH($C105,'Policy Characteristics'!$C:$C,0)))</f>
        <v>ZEV Sales Standard</v>
      </c>
      <c r="K105" s="277" t="str">
        <f>IF(ISBLANK(INDEX('Policy Characteristics'!E:E,MATCH($C105,'Policy Characteristics'!$C:$C,0))),"",INDEX('Policy Characteristics'!E:E,MATCH($C105,'Policy Characteristics'!$C:$C,0)))</f>
        <v>trans ZEV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5" s="277" t="str">
        <f>IF(ISBLANK(INDEX('Policy Characteristics'!K:K,MATCH($C105,'Policy Characteristics'!$C:$C,0))),"",INDEX('Policy Characteristics'!K:K,MATCH($C105,'Policy Characteristics'!$C:$C,0)))</f>
        <v>transportation-sector-main.html#ev-mandate</v>
      </c>
      <c r="R105" s="277" t="str">
        <f>IF(ISBLANK(INDEX('Policy Characteristics'!L:L,MATCH($C105,'Policy Characteristics'!$C:$C,0))),"",INDEX('Policy Characteristics'!L:L,MATCH($C105,'Policy Characteristics'!$C:$C,0)))</f>
        <v>ev-mandate.html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Zero-Emission Vehicle Sales Standard</v>
      </c>
      <c r="C106" s="277" t="str">
        <f t="shared" si="8"/>
        <v>Minimum Required ZEV Sales Percentage</v>
      </c>
      <c r="D106" s="2" t="s">
        <v>46</v>
      </c>
      <c r="E106" s="2" t="s">
        <v>40</v>
      </c>
      <c r="F106" s="2" t="s">
        <v>85</v>
      </c>
      <c r="G106" s="2" t="s">
        <v>3444</v>
      </c>
      <c r="H106" s="49">
        <v>496</v>
      </c>
      <c r="I106" s="348" t="s">
        <v>45</v>
      </c>
      <c r="J106" s="278" t="str">
        <f>IF(ISBLANK(INDEX('Policy Characteristics'!D:D,MATCH($C106,'Policy Characteristics'!$C:$C,0))),"",INDEX('Policy Characteristics'!D:D,MATCH($C106,'Policy Characteristics'!$C:$C,0)))</f>
        <v>ZEV Sales Standard</v>
      </c>
      <c r="K106" s="277" t="str">
        <f>IF(ISBLANK(INDEX('Policy Characteristics'!E:E,MATCH($C106,'Policy Characteristics'!$C:$C,0))),"",INDEX('Policy Characteristics'!E:E,MATCH($C106,'Policy Characteristics'!$C:$C,0)))</f>
        <v>trans ZEV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6" s="277" t="str">
        <f>IF(ISBLANK(INDEX('Policy Characteristics'!K:K,MATCH($C106,'Policy Characteristics'!$C:$C,0))),"",INDEX('Policy Characteristics'!K:K,MATCH($C106,'Policy Characteristics'!$C:$C,0)))</f>
        <v>transportation-sector-main.html#ev-mandate</v>
      </c>
      <c r="R106" s="277" t="str">
        <f>IF(ISBLANK(INDEX('Policy Characteristics'!L:L,MATCH($C106,'Policy Characteristics'!$C:$C,0))),"",INDEX('Policy Characteristics'!L:L,MATCH($C106,'Policy Characteristics'!$C:$C,0)))</f>
        <v>ev-mandate.html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Zero-Emission Vehicle Sales Standard</v>
      </c>
      <c r="C107" s="277" t="str">
        <f t="shared" si="8"/>
        <v>Minimum Required ZEV Sales Percentage</v>
      </c>
      <c r="D107" s="2" t="s">
        <v>43</v>
      </c>
      <c r="E107" s="2" t="s">
        <v>40</v>
      </c>
      <c r="F107" s="2" t="s">
        <v>86</v>
      </c>
      <c r="G107" s="2" t="s">
        <v>3444</v>
      </c>
      <c r="H107" s="49">
        <v>497</v>
      </c>
      <c r="I107" s="348" t="s">
        <v>45</v>
      </c>
      <c r="J107" s="278" t="str">
        <f>IF(ISBLANK(INDEX('Policy Characteristics'!D:D,MATCH($C107,'Policy Characteristics'!$C:$C,0))),"",INDEX('Policy Characteristics'!D:D,MATCH($C107,'Policy Characteristics'!$C:$C,0)))</f>
        <v>ZEV Sales Standard</v>
      </c>
      <c r="K107" s="277" t="str">
        <f>IF(ISBLANK(INDEX('Policy Characteristics'!E:E,MATCH($C107,'Policy Characteristics'!$C:$C,0))),"",INDEX('Policy Characteristics'!E:E,MATCH($C107,'Policy Characteristics'!$C:$C,0)))</f>
        <v>trans ZEV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7" s="277" t="str">
        <f>IF(ISBLANK(INDEX('Policy Characteristics'!K:K,MATCH($C107,'Policy Characteristics'!$C:$C,0))),"",INDEX('Policy Characteristics'!K:K,MATCH($C107,'Policy Characteristics'!$C:$C,0)))</f>
        <v>transportation-sector-main.html#ev-mandate</v>
      </c>
      <c r="R107" s="277" t="str">
        <f>IF(ISBLANK(INDEX('Policy Characteristics'!L:L,MATCH($C107,'Policy Characteristics'!$C:$C,0))),"",INDEX('Policy Characteristics'!L:L,MATCH($C107,'Policy Characteristics'!$C:$C,0)))</f>
        <v>ev-mandate.html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Zero-Emission Vehicle Sales Standard</v>
      </c>
      <c r="C108" s="277" t="str">
        <f t="shared" si="8"/>
        <v>Minimum Required ZEV Sales Percentage</v>
      </c>
      <c r="D108" s="2" t="s">
        <v>46</v>
      </c>
      <c r="E108" s="2" t="s">
        <v>41</v>
      </c>
      <c r="F108" s="2" t="s">
        <v>85</v>
      </c>
      <c r="G108" s="2" t="s">
        <v>87</v>
      </c>
      <c r="H108" s="49">
        <v>498</v>
      </c>
      <c r="I108" s="348" t="s">
        <v>45</v>
      </c>
      <c r="J108" s="278" t="str">
        <f>IF(ISBLANK(INDEX('Policy Characteristics'!D:D,MATCH($C108,'Policy Characteristics'!$C:$C,0))),"",INDEX('Policy Characteristics'!D:D,MATCH($C108,'Policy Characteristics'!$C:$C,0)))</f>
        <v>ZEV Sales Standard</v>
      </c>
      <c r="K108" s="277" t="str">
        <f>IF(ISBLANK(INDEX('Policy Characteristics'!E:E,MATCH($C108,'Policy Characteristics'!$C:$C,0))),"",INDEX('Policy Characteristics'!E:E,MATCH($C108,'Policy Characteristics'!$C:$C,0)))</f>
        <v>trans ZEV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8" s="277" t="str">
        <f>IF(ISBLANK(INDEX('Policy Characteristics'!K:K,MATCH($C108,'Policy Characteristics'!$C:$C,0))),"",INDEX('Policy Characteristics'!K:K,MATCH($C108,'Policy Characteristics'!$C:$C,0)))</f>
        <v>transportation-sector-main.html#ev-mandate</v>
      </c>
      <c r="R108" s="277" t="str">
        <f>IF(ISBLANK(INDEX('Policy Characteristics'!L:L,MATCH($C108,'Policy Characteristics'!$C:$C,0))),"",INDEX('Policy Characteristics'!L:L,MATCH($C108,'Policy Characteristics'!$C:$C,0)))</f>
        <v>ev-mandate.html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Zero-Emission Vehicle Sales Standard</v>
      </c>
      <c r="C109" s="277" t="str">
        <f t="shared" si="8"/>
        <v>Minimum Required ZEV Sales Percentage</v>
      </c>
      <c r="D109" s="2" t="s">
        <v>43</v>
      </c>
      <c r="E109" s="2" t="s">
        <v>41</v>
      </c>
      <c r="F109" s="2" t="s">
        <v>86</v>
      </c>
      <c r="G109" s="2" t="s">
        <v>87</v>
      </c>
      <c r="H109" s="49">
        <v>499</v>
      </c>
      <c r="I109" s="348" t="s">
        <v>45</v>
      </c>
      <c r="J109" s="278" t="str">
        <f>IF(ISBLANK(INDEX('Policy Characteristics'!D:D,MATCH($C109,'Policy Characteristics'!$C:$C,0))),"",INDEX('Policy Characteristics'!D:D,MATCH($C109,'Policy Characteristics'!$C:$C,0)))</f>
        <v>ZEV Sales Standard</v>
      </c>
      <c r="K109" s="277" t="str">
        <f>IF(ISBLANK(INDEX('Policy Characteristics'!E:E,MATCH($C109,'Policy Characteristics'!$C:$C,0))),"",INDEX('Policy Characteristics'!E:E,MATCH($C109,'Policy Characteristics'!$C:$C,0)))</f>
        <v>trans ZEV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09" s="277" t="str">
        <f>IF(ISBLANK(INDEX('Policy Characteristics'!K:K,MATCH($C109,'Policy Characteristics'!$C:$C,0))),"",INDEX('Policy Characteristics'!K:K,MATCH($C109,'Policy Characteristics'!$C:$C,0)))</f>
        <v>transportation-sector-main.html#ev-mandate</v>
      </c>
      <c r="R109" s="277" t="str">
        <f>IF(ISBLANK(INDEX('Policy Characteristics'!L:L,MATCH($C109,'Policy Characteristics'!$C:$C,0))),"",INDEX('Policy Characteristics'!L:L,MATCH($C109,'Policy Characteristics'!$C:$C,0)))</f>
        <v>ev-mandate.html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Zero-Emission Vehicle Sales Standard</v>
      </c>
      <c r="C110" s="277" t="str">
        <f t="shared" si="8"/>
        <v>Minimum Required ZEV Sales Percentage</v>
      </c>
      <c r="D110" s="2" t="s">
        <v>46</v>
      </c>
      <c r="E110" s="2" t="s">
        <v>42</v>
      </c>
      <c r="F110" s="2" t="s">
        <v>85</v>
      </c>
      <c r="G110" s="2" t="s">
        <v>3445</v>
      </c>
      <c r="H110" s="49">
        <v>500</v>
      </c>
      <c r="I110" s="348" t="s">
        <v>45</v>
      </c>
      <c r="J110" s="278" t="str">
        <f>IF(ISBLANK(INDEX('Policy Characteristics'!D:D,MATCH($C110,'Policy Characteristics'!$C:$C,0))),"",INDEX('Policy Characteristics'!D:D,MATCH($C110,'Policy Characteristics'!$C:$C,0)))</f>
        <v>ZEV Sales Standard</v>
      </c>
      <c r="K110" s="277" t="str">
        <f>IF(ISBLANK(INDEX('Policy Characteristics'!E:E,MATCH($C110,'Policy Characteristics'!$C:$C,0))),"",INDEX('Policy Characteristics'!E:E,MATCH($C110,'Policy Characteristics'!$C:$C,0)))</f>
        <v>trans ZEV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10" s="277" t="str">
        <f>IF(ISBLANK(INDEX('Policy Characteristics'!K:K,MATCH($C110,'Policy Characteristics'!$C:$C,0))),"",INDEX('Policy Characteristics'!K:K,MATCH($C110,'Policy Characteristics'!$C:$C,0)))</f>
        <v>transportation-sector-main.html#ev-mandate</v>
      </c>
      <c r="R110" s="277" t="str">
        <f>IF(ISBLANK(INDEX('Policy Characteristics'!L:L,MATCH($C110,'Policy Characteristics'!$C:$C,0))),"",INDEX('Policy Characteristics'!L:L,MATCH($C110,'Policy Characteristics'!$C:$C,0)))</f>
        <v>ev-mandate.html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Zero-Emission Vehicle Sales Standard</v>
      </c>
      <c r="C111" s="277" t="str">
        <f t="shared" si="8"/>
        <v>Minimum Required ZEV Sales Percentage</v>
      </c>
      <c r="D111" s="2" t="s">
        <v>43</v>
      </c>
      <c r="E111" s="2" t="s">
        <v>42</v>
      </c>
      <c r="F111" s="2" t="s">
        <v>86</v>
      </c>
      <c r="G111" s="2" t="s">
        <v>3446</v>
      </c>
      <c r="H111" s="49">
        <v>501</v>
      </c>
      <c r="I111" s="348" t="s">
        <v>45</v>
      </c>
      <c r="J111" s="278" t="str">
        <f>IF(ISBLANK(INDEX('Policy Characteristics'!D:D,MATCH($C111,'Policy Characteristics'!$C:$C,0))),"",INDEX('Policy Characteristics'!D:D,MATCH($C111,'Policy Characteristics'!$C:$C,0)))</f>
        <v>ZEV Sales Standard</v>
      </c>
      <c r="K111" s="277" t="str">
        <f>IF(ISBLANK(INDEX('Policy Characteristics'!E:E,MATCH($C111,'Policy Characteristics'!$C:$C,0))),"",INDEX('Policy Characteristics'!E:E,MATCH($C111,'Policy Characteristics'!$C:$C,0)))</f>
        <v>trans ZEV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11" s="277" t="str">
        <f>IF(ISBLANK(INDEX('Policy Characteristics'!K:K,MATCH($C111,'Policy Characteristics'!$C:$C,0))),"",INDEX('Policy Characteristics'!K:K,MATCH($C111,'Policy Characteristics'!$C:$C,0)))</f>
        <v>transportation-sector-main.html#ev-mandate</v>
      </c>
      <c r="R111" s="277" t="str">
        <f>IF(ISBLANK(INDEX('Policy Characteristics'!L:L,MATCH($C111,'Policy Characteristics'!$C:$C,0))),"",INDEX('Policy Characteristics'!L:L,MATCH($C111,'Policy Characteristics'!$C:$C,0)))</f>
        <v>ev-mandate.html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Zero-Emission Vehicle Sales Standard</v>
      </c>
      <c r="C112" s="277" t="str">
        <f t="shared" si="8"/>
        <v>Minimum Required ZEV Sales Percentage</v>
      </c>
      <c r="D112" s="2" t="s">
        <v>46</v>
      </c>
      <c r="E112" s="2" t="s">
        <v>114</v>
      </c>
      <c r="F112" s="2" t="s">
        <v>85</v>
      </c>
      <c r="G112" s="2" t="s">
        <v>148</v>
      </c>
      <c r="H112" s="49">
        <v>188</v>
      </c>
      <c r="I112" s="348" t="s">
        <v>44</v>
      </c>
      <c r="J112" s="278" t="str">
        <f>IF(ISBLANK(INDEX('Policy Characteristics'!D:D,MATCH($C112,'Policy Characteristics'!$C:$C,0))),"",INDEX('Policy Characteristics'!D:D,MATCH($C112,'Policy Characteristics'!$C:$C,0)))</f>
        <v>ZEV Sales Standard</v>
      </c>
      <c r="K112" s="277" t="str">
        <f>IF(ISBLANK(INDEX('Policy Characteristics'!E:E,MATCH($C112,'Policy Characteristics'!$C:$C,0))),"",INDEX('Policy Characteristics'!E:E,MATCH($C112,'Policy Characteristics'!$C:$C,0)))</f>
        <v>trans ZEV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12" s="277" t="str">
        <f>IF(ISBLANK(INDEX('Policy Characteristics'!K:K,MATCH($C112,'Policy Characteristics'!$C:$C,0))),"",INDEX('Policy Characteristics'!K:K,MATCH($C112,'Policy Characteristics'!$C:$C,0)))</f>
        <v>transportation-sector-main.html#ev-mandate</v>
      </c>
      <c r="R112" s="277" t="str">
        <f>IF(ISBLANK(INDEX('Policy Characteristics'!L:L,MATCH($C112,'Policy Characteristics'!$C:$C,0))),"",INDEX('Policy Characteristics'!L:L,MATCH($C112,'Policy Characteristics'!$C:$C,0)))</f>
        <v>ev-mandate.html</v>
      </c>
    </row>
    <row r="113" spans="1:18"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Zero-Emission Vehicle Sales Standard</v>
      </c>
      <c r="C113" s="277" t="str">
        <f t="shared" si="8"/>
        <v>Minimum Required ZEV Sales Percentage</v>
      </c>
      <c r="D113" s="2" t="s">
        <v>43</v>
      </c>
      <c r="E113" s="2" t="s">
        <v>114</v>
      </c>
      <c r="F113" s="2" t="s">
        <v>86</v>
      </c>
      <c r="G113" s="2" t="s">
        <v>148</v>
      </c>
      <c r="H113" s="49">
        <v>591</v>
      </c>
      <c r="I113" s="349" t="s">
        <v>45</v>
      </c>
      <c r="J113" s="278" t="str">
        <f>IF(ISBLANK(INDEX('Policy Characteristics'!D:D,MATCH($C113,'Policy Characteristics'!$C:$C,0))),"",INDEX('Policy Characteristics'!D:D,MATCH($C113,'Policy Characteristics'!$C:$C,0)))</f>
        <v>ZEV Sales Standard</v>
      </c>
      <c r="K113" s="277" t="str">
        <f>IF(ISBLANK(INDEX('Policy Characteristics'!E:E,MATCH($C113,'Policy Characteristics'!$C:$C,0))),"",INDEX('Policy Characteristics'!E:E,MATCH($C113,'Policy Characteristics'!$C:$C,0)))</f>
        <v>trans ZEV minimum</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of new vehicles sold</v>
      </c>
      <c r="P113" s="277" t="str">
        <f>IF(ISBLANK(INDEX('Policy Characteristics'!J:J,MATCH($C113,'Policy Characteristics'!$C:$C,0))),"",INDEX('Policy Characteristics'!J:J,MATCH($C113,'Policy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13" s="277" t="str">
        <f>IF(ISBLANK(INDEX('Policy Characteristics'!K:K,MATCH($C113,'Policy Characteristics'!$C:$C,0))),"",INDEX('Policy Characteristics'!K:K,MATCH($C113,'Policy Characteristics'!$C:$C,0)))</f>
        <v>transportation-sector-main.html#ev-mandate</v>
      </c>
      <c r="R113" s="277" t="str">
        <f>IF(ISBLANK(INDEX('Policy Characteristics'!L:L,MATCH($C113,'Policy Characteristics'!$C:$C,0))),"",INDEX('Policy Characteristics'!L:L,MATCH($C113,'Policy Characteristics'!$C:$C,0)))</f>
        <v>ev-mandate.html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Non-BAU ZEV-Qualifying Vehicles</v>
      </c>
      <c r="C114" s="1" t="s">
        <v>3613</v>
      </c>
      <c r="D114" s="47"/>
      <c r="E114" s="47"/>
      <c r="F114" s="47"/>
      <c r="G114" s="47"/>
      <c r="H114" s="44">
        <v>1655</v>
      </c>
      <c r="I114" s="348" t="s">
        <v>44</v>
      </c>
      <c r="J114" s="278" t="str">
        <f>IF(ISBLANK(INDEX('Policy Characteristics'!D:D,MATCH($C114,'Policy Characteristics'!$C:$C,0))),"",INDEX('Policy Characteristics'!D:D,MATCH($C114,'Policy Characteristics'!$C:$C,0)))</f>
        <v>ZEV Sales Standard</v>
      </c>
      <c r="K114" s="277" t="str">
        <f>IF(ISBLANK(INDEX('Policy Characteristics'!E:E,MATCH($C114,'Policy Characteristics'!$C:$C,0))),"",INDEX('Policy Characteristics'!E:E,MATCH($C114,'Policy Characteristics'!$C:$C,0)))</f>
        <v>trans non BAU ZEV vehicle definitions</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1</v>
      </c>
      <c r="N114" s="285">
        <f>IF(ISBLANK(INDEX('Policy Characteristics'!H:H,MATCH($C114,'Policy Characteristics'!$C:$C,0))),"",INDEX('Policy Characteristics'!H:H,MATCH($C114,'Policy Characteristics'!$C:$C,0)))</f>
        <v>1</v>
      </c>
      <c r="O114" s="277" t="str">
        <f>IF(ISBLANK(INDEX('Policy Characteristics'!I:I,MATCH($C114,'Policy Characteristics'!$C:$C,0))),"",INDEX('Policy Characteristics'!I:I,MATCH($C114,'Policy Characteristics'!$C:$C,0)))</f>
        <v>on/off</v>
      </c>
      <c r="P114" s="277" t="str">
        <f>IF(ISBLANK(INDEX('Policy Characteristics'!J:J,MATCH($C114,'Policy Characteristics'!$C:$C,0))),"",INDEX('Policy Characteristics'!J:J,MATCH($C114,'Policy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14" s="277" t="str">
        <f>IF(ISBLANK(INDEX('Policy Characteristics'!K:K,MATCH($C114,'Policy Characteristics'!$C:$C,0))),"",INDEX('Policy Characteristics'!K:K,MATCH($C114,'Policy Characteristics'!$C:$C,0)))</f>
        <v/>
      </c>
      <c r="R114" s="277" t="str">
        <f>IF(ISBLANK(INDEX('Policy Characteristics'!L:L,MATCH($C114,'Policy Characteristics'!$C:$C,0))),"",INDEX('Policy Characteristics'!L:L,MATCH($C114,'Policy Characteristics'!$C:$C,0)))</f>
        <v/>
      </c>
    </row>
    <row r="115" spans="1:18" x14ac:dyDescent="0.25">
      <c r="A115" s="277" t="str">
        <f>IF(ISBLANK(INDEX('Policy Characteristics'!A:A,MATCH($C115,'Policy Characteristics'!$C:$C,0))),"",INDEX('Policy Characteristics'!A:A,MATCH($C115,'Policy Characteristics'!$C:$C,0)))</f>
        <v>Buildings and Appliances</v>
      </c>
      <c r="B115" s="286" t="str">
        <f>IF(ISBLANK(INDEX('Policy Characteristics'!B:B,MATCH($C115,'Policy Characteristics'!$C:$C,0))),"",INDEX('Policy Characteristics'!B:B,MATCH($C115,'Policy Characteristics'!$C:$C,0)))</f>
        <v>Building Component Electrification</v>
      </c>
      <c r="C115" t="s">
        <v>2535</v>
      </c>
      <c r="D115" s="47" t="s">
        <v>116</v>
      </c>
      <c r="E115" s="47" t="s">
        <v>293</v>
      </c>
      <c r="F115" s="47" t="s">
        <v>122</v>
      </c>
      <c r="G115" s="47" t="s">
        <v>297</v>
      </c>
      <c r="H115" s="44">
        <v>435</v>
      </c>
      <c r="I115" s="348" t="s">
        <v>44</v>
      </c>
      <c r="J115" s="278" t="str">
        <f>IF(ISBLANK(INDEX('Policy Characteristics'!D:D,MATCH($C115,'Policy Characteristics'!$C:$C,0))),"",INDEX('Policy Characteristics'!D:D,MATCH($C115,'Policy Characteristics'!$C:$C,0)))</f>
        <v>Building Component Electrification</v>
      </c>
      <c r="K115" s="277" t="str">
        <f>IF(ISBLANK(INDEX('Policy Characteristics'!E:E,MATCH($C115,'Policy Characteristics'!$C:$C,0))),"",INDEX('Policy Characteristics'!E:E,MATCH($C115,'Policy Characteristics'!$C:$C,0)))</f>
        <v>bldgs new component fuel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1</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newly sold non-electric building components</v>
      </c>
      <c r="P115" s="277" t="str">
        <f>IF(ISBLANK(INDEX('Policy Characteristics'!J:J,MATCH($C115,'Policy Characteristics'!$C:$C,0))),"",INDEX('Policy Characteristics'!J:J,MATCH($C115,'Policy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5" s="277" t="str">
        <f>IF(ISBLANK(INDEX('Policy Characteristics'!K:K,MATCH($C115,'Policy Characteristics'!$C:$C,0))),"",INDEX('Policy Characteristics'!K:K,MATCH($C115,'Policy Characteristics'!$C:$C,0)))</f>
        <v>buildings-sector-main.html#component-elec</v>
      </c>
      <c r="R115" s="277" t="str">
        <f>IF(ISBLANK(INDEX('Policy Characteristics'!L:L,MATCH($C115,'Policy Characteristics'!$C:$C,0))),"",INDEX('Policy Characteristics'!L:L,MATCH($C115,'Policy Characteristics'!$C:$C,0)))</f>
        <v>building-component-electrification.html</v>
      </c>
    </row>
    <row r="116" spans="1:18" x14ac:dyDescent="0.25">
      <c r="A116" s="277" t="str">
        <f>IF(ISBLANK(INDEX('Policy Characteristics'!A:A,MATCH($C116,'Policy Characteristics'!$C:$C,0))),"",INDEX('Policy Characteristics'!A:A,MATCH($C116,'Policy Characteristics'!$C:$C,0)))</f>
        <v>Buildings and Appliances</v>
      </c>
      <c r="B116" s="286" t="str">
        <f>IF(ISBLANK(INDEX('Policy Characteristics'!B:B,MATCH($C116,'Policy Characteristics'!$C:$C,0))),"",INDEX('Policy Characteristics'!B:B,MATCH($C116,'Policy Characteristics'!$C:$C,0)))</f>
        <v>Building Component Electrification</v>
      </c>
      <c r="C116" s="277" t="str">
        <f t="shared" ref="C116:C128" si="9">C$115</f>
        <v>Fraction of New Bldg Components Shifted to Other Fuels</v>
      </c>
      <c r="D116" s="47" t="s">
        <v>117</v>
      </c>
      <c r="E116" s="47" t="s">
        <v>293</v>
      </c>
      <c r="F116" s="47" t="s">
        <v>123</v>
      </c>
      <c r="G116" s="47" t="s">
        <v>297</v>
      </c>
      <c r="H116" s="44">
        <v>436</v>
      </c>
      <c r="I116" s="348" t="s">
        <v>45</v>
      </c>
      <c r="J116" s="278" t="str">
        <f>IF(ISBLANK(INDEX('Policy Characteristics'!D:D,MATCH($C116,'Policy Characteristics'!$C:$C,0))),"",INDEX('Policy Characteristics'!D:D,MATCH($C116,'Policy Characteristics'!$C:$C,0)))</f>
        <v>Building Component Electrification</v>
      </c>
      <c r="K116" s="277" t="str">
        <f>IF(ISBLANK(INDEX('Policy Characteristics'!E:E,MATCH($C116,'Policy Characteristics'!$C:$C,0))),"",INDEX('Policy Characteristics'!E:E,MATCH($C116,'Policy Characteristics'!$C:$C,0)))</f>
        <v>bldgs new component fuel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1</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newly sold non-electric building components</v>
      </c>
      <c r="P116" s="277" t="str">
        <f>IF(ISBLANK(INDEX('Policy Characteristics'!J:J,MATCH($C116,'Policy Characteristics'!$C:$C,0))),"",INDEX('Policy Characteristics'!J:J,MATCH($C116,'Policy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6" s="277" t="str">
        <f>IF(ISBLANK(INDEX('Policy Characteristics'!K:K,MATCH($C116,'Policy Characteristics'!$C:$C,0))),"",INDEX('Policy Characteristics'!K:K,MATCH($C116,'Policy Characteristics'!$C:$C,0)))</f>
        <v>buildings-sector-main.html#component-elec</v>
      </c>
      <c r="R116" s="277" t="str">
        <f>IF(ISBLANK(INDEX('Policy Characteristics'!L:L,MATCH($C116,'Policy Characteristics'!$C:$C,0))),"",INDEX('Policy Characteristics'!L:L,MATCH($C116,'Policy Characteristics'!$C:$C,0)))</f>
        <v>building-component-electrification.html</v>
      </c>
    </row>
    <row r="117" spans="1:18" x14ac:dyDescent="0.25">
      <c r="A117" s="277" t="str">
        <f>IF(ISBLANK(INDEX('Policy Characteristics'!A:A,MATCH($C117,'Policy Characteristics'!$C:$C,0))),"",INDEX('Policy Characteristics'!A:A,MATCH($C117,'Policy Characteristics'!$C:$C,0)))</f>
        <v>Buildings and Appliances</v>
      </c>
      <c r="B117" s="286" t="str">
        <f>IF(ISBLANK(INDEX('Policy Characteristics'!B:B,MATCH($C117,'Policy Characteristics'!$C:$C,0))),"",INDEX('Policy Characteristics'!B:B,MATCH($C117,'Policy Characteristics'!$C:$C,0)))</f>
        <v>Building Component Electrification</v>
      </c>
      <c r="C117" s="277" t="str">
        <f t="shared" si="9"/>
        <v>Fraction of New Bldg Components Shifted to Other Fuels</v>
      </c>
      <c r="D117" s="47" t="s">
        <v>119</v>
      </c>
      <c r="E117" s="47" t="s">
        <v>293</v>
      </c>
      <c r="F117" s="47" t="s">
        <v>125</v>
      </c>
      <c r="G117" s="47" t="s">
        <v>297</v>
      </c>
      <c r="H117" s="44">
        <v>437</v>
      </c>
      <c r="I117" s="348" t="s">
        <v>45</v>
      </c>
      <c r="J117" s="278" t="str">
        <f>IF(ISBLANK(INDEX('Policy Characteristics'!D:D,MATCH($C117,'Policy Characteristics'!$C:$C,0))),"",INDEX('Policy Characteristics'!D:D,MATCH($C117,'Policy Characteristics'!$C:$C,0)))</f>
        <v>Building Component Electrification</v>
      </c>
      <c r="K117" s="277" t="str">
        <f>IF(ISBLANK(INDEX('Policy Characteristics'!E:E,MATCH($C117,'Policy Characteristics'!$C:$C,0))),"",INDEX('Policy Characteristics'!E:E,MATCH($C117,'Policy Characteristics'!$C:$C,0)))</f>
        <v>bldgs new component fuel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1</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newly sold non-electric building components</v>
      </c>
      <c r="P117" s="277" t="str">
        <f>IF(ISBLANK(INDEX('Policy Characteristics'!J:J,MATCH($C117,'Policy Characteristics'!$C:$C,0))),"",INDEX('Policy Characteristics'!J:J,MATCH($C117,'Policy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7" s="277" t="str">
        <f>IF(ISBLANK(INDEX('Policy Characteristics'!K:K,MATCH($C117,'Policy Characteristics'!$C:$C,0))),"",INDEX('Policy Characteristics'!K:K,MATCH($C117,'Policy Characteristics'!$C:$C,0)))</f>
        <v>buildings-sector-main.html#component-elec</v>
      </c>
      <c r="R117" s="277" t="str">
        <f>IF(ISBLANK(INDEX('Policy Characteristics'!L:L,MATCH($C117,'Policy Characteristics'!$C:$C,0))),"",INDEX('Policy Characteristics'!L:L,MATCH($C117,'Policy Characteristics'!$C:$C,0)))</f>
        <v>building-component-electrification.html</v>
      </c>
    </row>
    <row r="118" spans="1:18" x14ac:dyDescent="0.25">
      <c r="A118" s="277" t="str">
        <f>IF(ISBLANK(INDEX('Policy Characteristics'!A:A,MATCH($C118,'Policy Characteristics'!$C:$C,0))),"",INDEX('Policy Characteristics'!A:A,MATCH($C118,'Policy Characteristics'!$C:$C,0)))</f>
        <v>Buildings and Appliances</v>
      </c>
      <c r="B118" s="286" t="str">
        <f>IF(ISBLANK(INDEX('Policy Characteristics'!B:B,MATCH($C118,'Policy Characteristics'!$C:$C,0))),"",INDEX('Policy Characteristics'!B:B,MATCH($C118,'Policy Characteristics'!$C:$C,0)))</f>
        <v>Building Component Electrification</v>
      </c>
      <c r="C118" s="277" t="str">
        <f t="shared" si="9"/>
        <v>Fraction of New Bldg Components Shifted to Other Fuels</v>
      </c>
      <c r="D118" s="47" t="s">
        <v>120</v>
      </c>
      <c r="E118" s="47" t="s">
        <v>293</v>
      </c>
      <c r="F118" s="47" t="s">
        <v>126</v>
      </c>
      <c r="G118" s="47" t="s">
        <v>297</v>
      </c>
      <c r="H118" s="44">
        <v>438</v>
      </c>
      <c r="I118" s="348" t="s">
        <v>44</v>
      </c>
      <c r="J118" s="278" t="str">
        <f>IF(ISBLANK(INDEX('Policy Characteristics'!D:D,MATCH($C118,'Policy Characteristics'!$C:$C,0))),"",INDEX('Policy Characteristics'!D:D,MATCH($C118,'Policy Characteristics'!$C:$C,0)))</f>
        <v>Building Component Electrification</v>
      </c>
      <c r="K118" s="277" t="str">
        <f>IF(ISBLANK(INDEX('Policy Characteristics'!E:E,MATCH($C118,'Policy Characteristics'!$C:$C,0))),"",INDEX('Policy Characteristics'!E:E,MATCH($C118,'Policy Characteristics'!$C:$C,0)))</f>
        <v>bldgs new component fuel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1</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newly sold non-electric building components</v>
      </c>
      <c r="P118" s="277" t="str">
        <f>IF(ISBLANK(INDEX('Policy Characteristics'!J:J,MATCH($C118,'Policy Characteristics'!$C:$C,0))),"",INDEX('Policy Characteristics'!J:J,MATCH($C118,'Policy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8" s="277" t="str">
        <f>IF(ISBLANK(INDEX('Policy Characteristics'!K:K,MATCH($C118,'Policy Characteristics'!$C:$C,0))),"",INDEX('Policy Characteristics'!K:K,MATCH($C118,'Policy Characteristics'!$C:$C,0)))</f>
        <v>buildings-sector-main.html#component-elec</v>
      </c>
      <c r="R118" s="277" t="str">
        <f>IF(ISBLANK(INDEX('Policy Characteristics'!L:L,MATCH($C118,'Policy Characteristics'!$C:$C,0))),"",INDEX('Policy Characteristics'!L:L,MATCH($C118,'Policy Characteristics'!$C:$C,0)))</f>
        <v>building-component-electrification.html</v>
      </c>
    </row>
    <row r="119" spans="1:18" x14ac:dyDescent="0.25">
      <c r="A119" s="277" t="str">
        <f>IF(ISBLANK(INDEX('Policy Characteristics'!A:A,MATCH($C119,'Policy Characteristics'!$C:$C,0))),"",INDEX('Policy Characteristics'!A:A,MATCH($C119,'Policy Characteristics'!$C:$C,0)))</f>
        <v>Buildings and Appliances</v>
      </c>
      <c r="B119" s="286" t="str">
        <f>IF(ISBLANK(INDEX('Policy Characteristics'!B:B,MATCH($C119,'Policy Characteristics'!$C:$C,0))),"",INDEX('Policy Characteristics'!B:B,MATCH($C119,'Policy Characteristics'!$C:$C,0)))</f>
        <v>Building Component Electrification</v>
      </c>
      <c r="C119" s="277" t="str">
        <f t="shared" si="9"/>
        <v>Fraction of New Bldg Components Shifted to Other Fuels</v>
      </c>
      <c r="D119" s="47" t="s">
        <v>121</v>
      </c>
      <c r="E119" s="47" t="s">
        <v>293</v>
      </c>
      <c r="F119" s="47" t="s">
        <v>127</v>
      </c>
      <c r="G119" s="47" t="s">
        <v>297</v>
      </c>
      <c r="H119" s="44">
        <v>439</v>
      </c>
      <c r="I119" s="348" t="s">
        <v>44</v>
      </c>
      <c r="J119" s="278" t="str">
        <f>IF(ISBLANK(INDEX('Policy Characteristics'!D:D,MATCH($C119,'Policy Characteristics'!$C:$C,0))),"",INDEX('Policy Characteristics'!D:D,MATCH($C119,'Policy Characteristics'!$C:$C,0)))</f>
        <v>Building Component Electrification</v>
      </c>
      <c r="K119" s="277" t="str">
        <f>IF(ISBLANK(INDEX('Policy Characteristics'!E:E,MATCH($C119,'Policy Characteristics'!$C:$C,0))),"",INDEX('Policy Characteristics'!E:E,MATCH($C119,'Policy Characteristics'!$C:$C,0)))</f>
        <v>bldgs new component fuel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1</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newly sold non-electric building components</v>
      </c>
      <c r="P119" s="277" t="str">
        <f>IF(ISBLANK(INDEX('Policy Characteristics'!J:J,MATCH($C119,'Policy Characteristics'!$C:$C,0))),"",INDEX('Policy Characteristics'!J:J,MATCH($C119,'Policy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9" s="277" t="str">
        <f>IF(ISBLANK(INDEX('Policy Characteristics'!K:K,MATCH($C119,'Policy Characteristics'!$C:$C,0))),"",INDEX('Policy Characteristics'!K:K,MATCH($C119,'Policy Characteristics'!$C:$C,0)))</f>
        <v>buildings-sector-main.html#component-elec</v>
      </c>
      <c r="R119" s="277" t="str">
        <f>IF(ISBLANK(INDEX('Policy Characteristics'!L:L,MATCH($C119,'Policy Characteristics'!$C:$C,0))),"",INDEX('Policy Characteristics'!L:L,MATCH($C119,'Policy Characteristics'!$C:$C,0)))</f>
        <v>building-component-electrification.html</v>
      </c>
    </row>
    <row r="120" spans="1:18" x14ac:dyDescent="0.25">
      <c r="A120" s="277" t="str">
        <f>IF(ISBLANK(INDEX('Policy Characteristics'!A:A,MATCH($C120,'Policy Characteristics'!$C:$C,0))),"",INDEX('Policy Characteristics'!A:A,MATCH($C120,'Policy Characteristics'!$C:$C,0)))</f>
        <v>Buildings and Appliances</v>
      </c>
      <c r="B120" s="286" t="str">
        <f>IF(ISBLANK(INDEX('Policy Characteristics'!B:B,MATCH($C120,'Policy Characteristics'!$C:$C,0))),"",INDEX('Policy Characteristics'!B:B,MATCH($C120,'Policy Characteristics'!$C:$C,0)))</f>
        <v>Building Component Electrification</v>
      </c>
      <c r="C120" s="277" t="str">
        <f t="shared" si="9"/>
        <v>Fraction of New Bldg Components Shifted to Other Fuels</v>
      </c>
      <c r="D120" s="47" t="s">
        <v>116</v>
      </c>
      <c r="E120" s="47" t="s">
        <v>294</v>
      </c>
      <c r="F120" s="47" t="s">
        <v>122</v>
      </c>
      <c r="G120" s="47" t="s">
        <v>296</v>
      </c>
      <c r="H120" s="44">
        <v>440</v>
      </c>
      <c r="I120" s="348" t="s">
        <v>44</v>
      </c>
      <c r="J120" s="278" t="str">
        <f>IF(ISBLANK(INDEX('Policy Characteristics'!D:D,MATCH($C120,'Policy Characteristics'!$C:$C,0))),"",INDEX('Policy Characteristics'!D:D,MATCH($C120,'Policy Characteristics'!$C:$C,0)))</f>
        <v>Building Component Electrification</v>
      </c>
      <c r="K120" s="277" t="str">
        <f>IF(ISBLANK(INDEX('Policy Characteristics'!E:E,MATCH($C120,'Policy Characteristics'!$C:$C,0))),"",INDEX('Policy Characteristics'!E:E,MATCH($C120,'Policy Characteristics'!$C:$C,0)))</f>
        <v>bldgs new component fuel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1</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newly sold non-electric building components</v>
      </c>
      <c r="P120" s="277" t="str">
        <f>IF(ISBLANK(INDEX('Policy Characteristics'!J:J,MATCH($C120,'Policy Characteristics'!$C:$C,0))),"",INDEX('Policy Characteristics'!J:J,MATCH($C120,'Policy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0" s="277" t="str">
        <f>IF(ISBLANK(INDEX('Policy Characteristics'!K:K,MATCH($C120,'Policy Characteristics'!$C:$C,0))),"",INDEX('Policy Characteristics'!K:K,MATCH($C120,'Policy Characteristics'!$C:$C,0)))</f>
        <v>buildings-sector-main.html#component-elec</v>
      </c>
      <c r="R120" s="277" t="str">
        <f>IF(ISBLANK(INDEX('Policy Characteristics'!L:L,MATCH($C120,'Policy Characteristics'!$C:$C,0))),"",INDEX('Policy Characteristics'!L:L,MATCH($C120,'Policy Characteristics'!$C:$C,0)))</f>
        <v>building-component-electrification.html</v>
      </c>
    </row>
    <row r="121" spans="1:18" x14ac:dyDescent="0.25">
      <c r="A121" s="277" t="str">
        <f>IF(ISBLANK(INDEX('Policy Characteristics'!A:A,MATCH($C121,'Policy Characteristics'!$C:$C,0))),"",INDEX('Policy Characteristics'!A:A,MATCH($C121,'Policy Characteristics'!$C:$C,0)))</f>
        <v>Buildings and Appliances</v>
      </c>
      <c r="B121" s="286" t="str">
        <f>IF(ISBLANK(INDEX('Policy Characteristics'!B:B,MATCH($C121,'Policy Characteristics'!$C:$C,0))),"",INDEX('Policy Characteristics'!B:B,MATCH($C121,'Policy Characteristics'!$C:$C,0)))</f>
        <v>Building Component Electrification</v>
      </c>
      <c r="C121" s="277" t="str">
        <f t="shared" si="9"/>
        <v>Fraction of New Bldg Components Shifted to Other Fuels</v>
      </c>
      <c r="D121" s="47" t="s">
        <v>117</v>
      </c>
      <c r="E121" s="47" t="s">
        <v>294</v>
      </c>
      <c r="F121" s="47" t="s">
        <v>123</v>
      </c>
      <c r="G121" s="47" t="s">
        <v>296</v>
      </c>
      <c r="H121" s="44">
        <v>441</v>
      </c>
      <c r="I121" s="348" t="s">
        <v>45</v>
      </c>
      <c r="J121" s="278" t="str">
        <f>IF(ISBLANK(INDEX('Policy Characteristics'!D:D,MATCH($C121,'Policy Characteristics'!$C:$C,0))),"",INDEX('Policy Characteristics'!D:D,MATCH($C121,'Policy Characteristics'!$C:$C,0)))</f>
        <v>Building Component Electrification</v>
      </c>
      <c r="K121" s="277" t="str">
        <f>IF(ISBLANK(INDEX('Policy Characteristics'!E:E,MATCH($C121,'Policy Characteristics'!$C:$C,0))),"",INDEX('Policy Characteristics'!E:E,MATCH($C121,'Policy Characteristics'!$C:$C,0)))</f>
        <v>bldgs new component fuel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1</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newly sold non-electric building components</v>
      </c>
      <c r="P121" s="277" t="str">
        <f>IF(ISBLANK(INDEX('Policy Characteristics'!J:J,MATCH($C121,'Policy Characteristics'!$C:$C,0))),"",INDEX('Policy Characteristics'!J:J,MATCH($C121,'Policy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1" s="277" t="str">
        <f>IF(ISBLANK(INDEX('Policy Characteristics'!K:K,MATCH($C121,'Policy Characteristics'!$C:$C,0))),"",INDEX('Policy Characteristics'!K:K,MATCH($C121,'Policy Characteristics'!$C:$C,0)))</f>
        <v>buildings-sector-main.html#component-elec</v>
      </c>
      <c r="R121" s="277" t="str">
        <f>IF(ISBLANK(INDEX('Policy Characteristics'!L:L,MATCH($C121,'Policy Characteristics'!$C:$C,0))),"",INDEX('Policy Characteristics'!L:L,MATCH($C121,'Policy Characteristics'!$C:$C,0)))</f>
        <v>building-component-electrification.html</v>
      </c>
    </row>
    <row r="122" spans="1:18" x14ac:dyDescent="0.25">
      <c r="A122" s="277" t="str">
        <f>IF(ISBLANK(INDEX('Policy Characteristics'!A:A,MATCH($C122,'Policy Characteristics'!$C:$C,0))),"",INDEX('Policy Characteristics'!A:A,MATCH($C122,'Policy Characteristics'!$C:$C,0)))</f>
        <v>Buildings and Appliances</v>
      </c>
      <c r="B122" s="286" t="str">
        <f>IF(ISBLANK(INDEX('Policy Characteristics'!B:B,MATCH($C122,'Policy Characteristics'!$C:$C,0))),"",INDEX('Policy Characteristics'!B:B,MATCH($C122,'Policy Characteristics'!$C:$C,0)))</f>
        <v>Building Component Electrification</v>
      </c>
      <c r="C122" s="277" t="str">
        <f t="shared" si="9"/>
        <v>Fraction of New Bldg Components Shifted to Other Fuels</v>
      </c>
      <c r="D122" s="47" t="s">
        <v>119</v>
      </c>
      <c r="E122" s="47" t="s">
        <v>294</v>
      </c>
      <c r="F122" s="47" t="s">
        <v>125</v>
      </c>
      <c r="G122" s="47" t="s">
        <v>296</v>
      </c>
      <c r="H122" s="44">
        <v>442</v>
      </c>
      <c r="I122" s="348" t="s">
        <v>45</v>
      </c>
      <c r="J122" s="278" t="str">
        <f>IF(ISBLANK(INDEX('Policy Characteristics'!D:D,MATCH($C122,'Policy Characteristics'!$C:$C,0))),"",INDEX('Policy Characteristics'!D:D,MATCH($C122,'Policy Characteristics'!$C:$C,0)))</f>
        <v>Building Component Electrification</v>
      </c>
      <c r="K122" s="277" t="str">
        <f>IF(ISBLANK(INDEX('Policy Characteristics'!E:E,MATCH($C122,'Policy Characteristics'!$C:$C,0))),"",INDEX('Policy Characteristics'!E:E,MATCH($C122,'Policy Characteristics'!$C:$C,0)))</f>
        <v>bldgs new component fuel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1</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newly sold non-electric building components</v>
      </c>
      <c r="P122" s="277" t="str">
        <f>IF(ISBLANK(INDEX('Policy Characteristics'!J:J,MATCH($C122,'Policy Characteristics'!$C:$C,0))),"",INDEX('Policy Characteristics'!J:J,MATCH($C122,'Policy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2" s="277" t="str">
        <f>IF(ISBLANK(INDEX('Policy Characteristics'!K:K,MATCH($C122,'Policy Characteristics'!$C:$C,0))),"",INDEX('Policy Characteristics'!K:K,MATCH($C122,'Policy Characteristics'!$C:$C,0)))</f>
        <v>buildings-sector-main.html#component-elec</v>
      </c>
      <c r="R122" s="277" t="str">
        <f>IF(ISBLANK(INDEX('Policy Characteristics'!L:L,MATCH($C122,'Policy Characteristics'!$C:$C,0))),"",INDEX('Policy Characteristics'!L:L,MATCH($C122,'Policy Characteristics'!$C:$C,0)))</f>
        <v>building-component-electrification.html</v>
      </c>
    </row>
    <row r="123" spans="1:18" x14ac:dyDescent="0.25">
      <c r="A123" s="277" t="str">
        <f>IF(ISBLANK(INDEX('Policy Characteristics'!A:A,MATCH($C123,'Policy Characteristics'!$C:$C,0))),"",INDEX('Policy Characteristics'!A:A,MATCH($C123,'Policy Characteristics'!$C:$C,0)))</f>
        <v>Buildings and Appliances</v>
      </c>
      <c r="B123" s="286" t="str">
        <f>IF(ISBLANK(INDEX('Policy Characteristics'!B:B,MATCH($C123,'Policy Characteristics'!$C:$C,0))),"",INDEX('Policy Characteristics'!B:B,MATCH($C123,'Policy Characteristics'!$C:$C,0)))</f>
        <v>Building Component Electrification</v>
      </c>
      <c r="C123" s="277" t="str">
        <f t="shared" si="9"/>
        <v>Fraction of New Bldg Components Shifted to Other Fuels</v>
      </c>
      <c r="D123" s="47" t="s">
        <v>120</v>
      </c>
      <c r="E123" s="47" t="s">
        <v>294</v>
      </c>
      <c r="F123" s="47" t="s">
        <v>126</v>
      </c>
      <c r="G123" s="47" t="s">
        <v>296</v>
      </c>
      <c r="H123" s="44">
        <v>443</v>
      </c>
      <c r="I123" s="348" t="s">
        <v>44</v>
      </c>
      <c r="J123" s="278" t="str">
        <f>IF(ISBLANK(INDEX('Policy Characteristics'!D:D,MATCH($C123,'Policy Characteristics'!$C:$C,0))),"",INDEX('Policy Characteristics'!D:D,MATCH($C123,'Policy Characteristics'!$C:$C,0)))</f>
        <v>Building Component Electrification</v>
      </c>
      <c r="K123" s="277" t="str">
        <f>IF(ISBLANK(INDEX('Policy Characteristics'!E:E,MATCH($C123,'Policy Characteristics'!$C:$C,0))),"",INDEX('Policy Characteristics'!E:E,MATCH($C123,'Policy Characteristics'!$C:$C,0)))</f>
        <v>bldgs new component fuel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1</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newly sold non-electric building components</v>
      </c>
      <c r="P123" s="277" t="str">
        <f>IF(ISBLANK(INDEX('Policy Characteristics'!J:J,MATCH($C123,'Policy Characteristics'!$C:$C,0))),"",INDEX('Policy Characteristics'!J:J,MATCH($C123,'Policy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3" s="277" t="str">
        <f>IF(ISBLANK(INDEX('Policy Characteristics'!K:K,MATCH($C123,'Policy Characteristics'!$C:$C,0))),"",INDEX('Policy Characteristics'!K:K,MATCH($C123,'Policy Characteristics'!$C:$C,0)))</f>
        <v>buildings-sector-main.html#component-elec</v>
      </c>
      <c r="R123" s="277" t="str">
        <f>IF(ISBLANK(INDEX('Policy Characteristics'!L:L,MATCH($C123,'Policy Characteristics'!$C:$C,0))),"",INDEX('Policy Characteristics'!L:L,MATCH($C123,'Policy Characteristics'!$C:$C,0)))</f>
        <v>building-component-electrification.html</v>
      </c>
    </row>
    <row r="124" spans="1:18" x14ac:dyDescent="0.25">
      <c r="A124" s="277" t="str">
        <f>IF(ISBLANK(INDEX('Policy Characteristics'!A:A,MATCH($C124,'Policy Characteristics'!$C:$C,0))),"",INDEX('Policy Characteristics'!A:A,MATCH($C124,'Policy Characteristics'!$C:$C,0)))</f>
        <v>Buildings and Appliances</v>
      </c>
      <c r="B124" s="286" t="str">
        <f>IF(ISBLANK(INDEX('Policy Characteristics'!B:B,MATCH($C124,'Policy Characteristics'!$C:$C,0))),"",INDEX('Policy Characteristics'!B:B,MATCH($C124,'Policy Characteristics'!$C:$C,0)))</f>
        <v>Building Component Electrification</v>
      </c>
      <c r="C124" s="277" t="str">
        <f t="shared" si="9"/>
        <v>Fraction of New Bldg Components Shifted to Other Fuels</v>
      </c>
      <c r="D124" s="47" t="s">
        <v>121</v>
      </c>
      <c r="E124" s="47" t="s">
        <v>294</v>
      </c>
      <c r="F124" s="47" t="s">
        <v>127</v>
      </c>
      <c r="G124" s="47" t="s">
        <v>296</v>
      </c>
      <c r="H124" s="44">
        <v>444</v>
      </c>
      <c r="I124" s="348" t="s">
        <v>44</v>
      </c>
      <c r="J124" s="278" t="str">
        <f>IF(ISBLANK(INDEX('Policy Characteristics'!D:D,MATCH($C124,'Policy Characteristics'!$C:$C,0))),"",INDEX('Policy Characteristics'!D:D,MATCH($C124,'Policy Characteristics'!$C:$C,0)))</f>
        <v>Building Component Electrification</v>
      </c>
      <c r="K124" s="277" t="str">
        <f>IF(ISBLANK(INDEX('Policy Characteristics'!E:E,MATCH($C124,'Policy Characteristics'!$C:$C,0))),"",INDEX('Policy Characteristics'!E:E,MATCH($C124,'Policy Characteristics'!$C:$C,0)))</f>
        <v>bldgs new component fuel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1</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newly sold non-electric building components</v>
      </c>
      <c r="P124" s="277" t="str">
        <f>IF(ISBLANK(INDEX('Policy Characteristics'!J:J,MATCH($C124,'Policy Characteristics'!$C:$C,0))),"",INDEX('Policy Characteristics'!J:J,MATCH($C124,'Policy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4" s="277" t="str">
        <f>IF(ISBLANK(INDEX('Policy Characteristics'!K:K,MATCH($C124,'Policy Characteristics'!$C:$C,0))),"",INDEX('Policy Characteristics'!K:K,MATCH($C124,'Policy Characteristics'!$C:$C,0)))</f>
        <v>buildings-sector-main.html#component-elec</v>
      </c>
      <c r="R124" s="277" t="str">
        <f>IF(ISBLANK(INDEX('Policy Characteristics'!L:L,MATCH($C124,'Policy Characteristics'!$C:$C,0))),"",INDEX('Policy Characteristics'!L:L,MATCH($C124,'Policy Characteristics'!$C:$C,0)))</f>
        <v>building-component-electrification.html</v>
      </c>
    </row>
    <row r="125" spans="1:18" x14ac:dyDescent="0.25">
      <c r="A125" s="277" t="str">
        <f>IF(ISBLANK(INDEX('Policy Characteristics'!A:A,MATCH($C125,'Policy Characteristics'!$C:$C,0))),"",INDEX('Policy Characteristics'!A:A,MATCH($C125,'Policy Characteristics'!$C:$C,0)))</f>
        <v>Buildings and Appliances</v>
      </c>
      <c r="B125" s="286" t="str">
        <f>IF(ISBLANK(INDEX('Policy Characteristics'!B:B,MATCH($C125,'Policy Characteristics'!$C:$C,0))),"",INDEX('Policy Characteristics'!B:B,MATCH($C125,'Policy Characteristics'!$C:$C,0)))</f>
        <v>Building Component Electrification</v>
      </c>
      <c r="C125" s="277" t="str">
        <f t="shared" si="9"/>
        <v>Fraction of New Bldg Components Shifted to Other Fuels</v>
      </c>
      <c r="D125" s="47" t="s">
        <v>116</v>
      </c>
      <c r="E125" s="47" t="s">
        <v>295</v>
      </c>
      <c r="F125" s="47" t="s">
        <v>122</v>
      </c>
      <c r="G125" s="47" t="s">
        <v>172</v>
      </c>
      <c r="H125" s="44">
        <v>445</v>
      </c>
      <c r="I125" s="348" t="s">
        <v>44</v>
      </c>
      <c r="J125" s="278" t="str">
        <f>IF(ISBLANK(INDEX('Policy Characteristics'!D:D,MATCH($C125,'Policy Characteristics'!$C:$C,0))),"",INDEX('Policy Characteristics'!D:D,MATCH($C125,'Policy Characteristics'!$C:$C,0)))</f>
        <v>Building Component Electrification</v>
      </c>
      <c r="K125" s="277" t="str">
        <f>IF(ISBLANK(INDEX('Policy Characteristics'!E:E,MATCH($C125,'Policy Characteristics'!$C:$C,0))),"",INDEX('Policy Characteristics'!E:E,MATCH($C125,'Policy Characteristics'!$C:$C,0)))</f>
        <v>bldgs new component fuel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1</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newly sold non-electric building components</v>
      </c>
      <c r="P125" s="277" t="str">
        <f>IF(ISBLANK(INDEX('Policy Characteristics'!J:J,MATCH($C125,'Policy Characteristics'!$C:$C,0))),"",INDEX('Policy Characteristics'!J:J,MATCH($C125,'Policy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5" s="277" t="str">
        <f>IF(ISBLANK(INDEX('Policy Characteristics'!K:K,MATCH($C125,'Policy Characteristics'!$C:$C,0))),"",INDEX('Policy Characteristics'!K:K,MATCH($C125,'Policy Characteristics'!$C:$C,0)))</f>
        <v>buildings-sector-main.html#component-elec</v>
      </c>
      <c r="R125" s="277" t="str">
        <f>IF(ISBLANK(INDEX('Policy Characteristics'!L:L,MATCH($C125,'Policy Characteristics'!$C:$C,0))),"",INDEX('Policy Characteristics'!L:L,MATCH($C125,'Policy Characteristics'!$C:$C,0)))</f>
        <v>building-component-electrification.html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s="277" t="str">
        <f t="shared" si="9"/>
        <v>Fraction of New Bldg Components Shifted to Other Fuels</v>
      </c>
      <c r="D126" s="47" t="s">
        <v>117</v>
      </c>
      <c r="E126" s="47" t="s">
        <v>295</v>
      </c>
      <c r="F126" s="47" t="s">
        <v>123</v>
      </c>
      <c r="G126" s="47" t="s">
        <v>172</v>
      </c>
      <c r="H126" s="44">
        <v>446</v>
      </c>
      <c r="I126" s="348" t="s">
        <v>45</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si="9"/>
        <v>Fraction of New Bldg Components Shifted to Other Fuels</v>
      </c>
      <c r="D127" s="47" t="s">
        <v>119</v>
      </c>
      <c r="E127" s="47" t="s">
        <v>295</v>
      </c>
      <c r="F127" s="47" t="s">
        <v>125</v>
      </c>
      <c r="G127" s="47" t="s">
        <v>172</v>
      </c>
      <c r="H127" s="44">
        <v>447</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9"/>
        <v>Fraction of New Bldg Components Shifted to Other Fuels</v>
      </c>
      <c r="D128" s="47" t="s">
        <v>120</v>
      </c>
      <c r="E128" s="47" t="s">
        <v>295</v>
      </c>
      <c r="F128" s="47" t="s">
        <v>126</v>
      </c>
      <c r="G128" s="47" t="s">
        <v>172</v>
      </c>
      <c r="H128" s="44">
        <v>448</v>
      </c>
      <c r="I128" s="348" t="s">
        <v>44</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ref="C129" si="10">C$115</f>
        <v>Fraction of New Bldg Components Shifted to Other Fuels</v>
      </c>
      <c r="D129" s="47" t="s">
        <v>121</v>
      </c>
      <c r="E129" s="47" t="s">
        <v>295</v>
      </c>
      <c r="F129" s="47" t="s">
        <v>127</v>
      </c>
      <c r="G129" s="47" t="s">
        <v>172</v>
      </c>
      <c r="H129" s="44">
        <v>449</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s="4" customFormat="1"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Energy Efficiency Standards</v>
      </c>
      <c r="C130" t="s">
        <v>317</v>
      </c>
      <c r="D130" s="47" t="s">
        <v>116</v>
      </c>
      <c r="E130" s="47" t="s">
        <v>293</v>
      </c>
      <c r="F130" s="47" t="s">
        <v>122</v>
      </c>
      <c r="G130" s="47" t="s">
        <v>297</v>
      </c>
      <c r="H130" s="44">
        <v>13</v>
      </c>
      <c r="I130" s="348" t="s">
        <v>44</v>
      </c>
      <c r="J130" s="278" t="str">
        <f>IF(ISBLANK(INDEX('Policy Characteristics'!D:D,MATCH($C130,'Policy Characteristics'!$C:$C,0))),"",INDEX('Policy Characteristics'!D:D,MATCH($C130,'Policy Characteristics'!$C:$C,0)))</f>
        <v>Building Energy Efficiency Standards</v>
      </c>
      <c r="K130" s="277" t="str">
        <f>IF(ISBLANK(INDEX('Policy Characteristics'!E:E,MATCH($C130,'Policy Characteristics'!$C:$C,0))),"",INDEX('Policy Characteristics'!E:E,MATCH($C130,'Policy Characteristics'!$C:$C,0)))</f>
        <v>bldgs efficiency standards</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0.75</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reduction in energy use</v>
      </c>
      <c r="P130" s="277" t="str">
        <f>IF(ISBLANK(INDEX('Policy Characteristics'!J:J,MATCH($C130,'Policy Characteristics'!$C:$C,0))),"",INDEX('Policy Characteristics'!J:J,MATCH($C130,'Policy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0" s="277" t="str">
        <f>IF(ISBLANK(INDEX('Policy Characteristics'!K:K,MATCH($C130,'Policy Characteristics'!$C:$C,0))),"",INDEX('Policy Characteristics'!K:K,MATCH($C130,'Policy Characteristics'!$C:$C,0)))</f>
        <v>buildings-sector-main.html#eff-stds</v>
      </c>
      <c r="R130" s="277" t="str">
        <f>IF(ISBLANK(INDEX('Policy Characteristics'!L:L,MATCH($C130,'Policy Characteristics'!$C:$C,0))),"",INDEX('Policy Characteristics'!L:L,MATCH($C130,'Policy Characteristics'!$C:$C,0)))</f>
        <v>building-energy-efficiency-standards.html</v>
      </c>
    </row>
    <row r="131" spans="1:18" s="4" customFormat="1"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Energy Efficiency Standards</v>
      </c>
      <c r="C131" s="277" t="str">
        <f t="shared" ref="C131:C146" si="11">C$130</f>
        <v>Reduction in E Use Allowed by Component Eff Std</v>
      </c>
      <c r="D131" s="47" t="s">
        <v>117</v>
      </c>
      <c r="E131" s="47" t="s">
        <v>293</v>
      </c>
      <c r="F131" s="47" t="s">
        <v>123</v>
      </c>
      <c r="G131" s="47" t="s">
        <v>297</v>
      </c>
      <c r="H131" s="44">
        <v>14</v>
      </c>
      <c r="I131" s="348" t="s">
        <v>44</v>
      </c>
      <c r="J131" s="278" t="str">
        <f>IF(ISBLANK(INDEX('Policy Characteristics'!D:D,MATCH($C131,'Policy Characteristics'!$C:$C,0))),"",INDEX('Policy Characteristics'!D:D,MATCH($C131,'Policy Characteristics'!$C:$C,0)))</f>
        <v>Building Energy Efficiency Standards</v>
      </c>
      <c r="K131" s="277" t="str">
        <f>IF(ISBLANK(INDEX('Policy Characteristics'!E:E,MATCH($C131,'Policy Characteristics'!$C:$C,0))),"",INDEX('Policy Characteristics'!E:E,MATCH($C131,'Policy Characteristics'!$C:$C,0)))</f>
        <v>bldgs efficiency standards</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0.75</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reduction in energy use</v>
      </c>
      <c r="P131" s="277" t="str">
        <f>IF(ISBLANK(INDEX('Policy Characteristics'!J:J,MATCH($C131,'Policy Characteristics'!$C:$C,0))),"",INDEX('Policy Characteristics'!J:J,MATCH($C131,'Policy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1" s="277" t="str">
        <f>IF(ISBLANK(INDEX('Policy Characteristics'!K:K,MATCH($C131,'Policy Characteristics'!$C:$C,0))),"",INDEX('Policy Characteristics'!K:K,MATCH($C131,'Policy Characteristics'!$C:$C,0)))</f>
        <v>buildings-sector-main.html#eff-stds</v>
      </c>
      <c r="R131" s="277" t="str">
        <f>IF(ISBLANK(INDEX('Policy Characteristics'!L:L,MATCH($C131,'Policy Characteristics'!$C:$C,0))),"",INDEX('Policy Characteristics'!L:L,MATCH($C131,'Policy Characteristics'!$C:$C,0)))</f>
        <v>building-energy-efficiency-standards.html</v>
      </c>
    </row>
    <row r="132" spans="1:18" s="4" customFormat="1"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Energy Efficiency Standards</v>
      </c>
      <c r="C132" s="277" t="str">
        <f t="shared" si="11"/>
        <v>Reduction in E Use Allowed by Component Eff Std</v>
      </c>
      <c r="D132" s="47" t="s">
        <v>118</v>
      </c>
      <c r="E132" s="47" t="s">
        <v>293</v>
      </c>
      <c r="F132" s="47" t="s">
        <v>124</v>
      </c>
      <c r="G132" s="47" t="s">
        <v>297</v>
      </c>
      <c r="H132" s="44">
        <v>15</v>
      </c>
      <c r="I132" s="348" t="s">
        <v>44</v>
      </c>
      <c r="J132" s="278" t="str">
        <f>IF(ISBLANK(INDEX('Policy Characteristics'!D:D,MATCH($C132,'Policy Characteristics'!$C:$C,0))),"",INDEX('Policy Characteristics'!D:D,MATCH($C132,'Policy Characteristics'!$C:$C,0)))</f>
        <v>Building Energy Efficiency Standards</v>
      </c>
      <c r="K132" s="277" t="str">
        <f>IF(ISBLANK(INDEX('Policy Characteristics'!E:E,MATCH($C132,'Policy Characteristics'!$C:$C,0))),"",INDEX('Policy Characteristics'!E:E,MATCH($C132,'Policy Characteristics'!$C:$C,0)))</f>
        <v>bldgs efficiency standards</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0.75</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reduction in energy use</v>
      </c>
      <c r="P132" s="277" t="str">
        <f>IF(ISBLANK(INDEX('Policy Characteristics'!J:J,MATCH($C132,'Policy Characteristics'!$C:$C,0))),"",INDEX('Policy Characteristics'!J:J,MATCH($C132,'Policy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2" s="277" t="str">
        <f>IF(ISBLANK(INDEX('Policy Characteristics'!K:K,MATCH($C132,'Policy Characteristics'!$C:$C,0))),"",INDEX('Policy Characteristics'!K:K,MATCH($C132,'Policy Characteristics'!$C:$C,0)))</f>
        <v>buildings-sector-main.html#eff-stds</v>
      </c>
      <c r="R132" s="277" t="str">
        <f>IF(ISBLANK(INDEX('Policy Characteristics'!L:L,MATCH($C132,'Policy Characteristics'!$C:$C,0))),"",INDEX('Policy Characteristics'!L:L,MATCH($C132,'Policy Characteristics'!$C:$C,0)))</f>
        <v>building-energy-efficiency-standards.html</v>
      </c>
    </row>
    <row r="133" spans="1:18" s="4" customFormat="1"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Energy Efficiency Standards</v>
      </c>
      <c r="C133" s="277" t="str">
        <f t="shared" si="11"/>
        <v>Reduction in E Use Allowed by Component Eff Std</v>
      </c>
      <c r="D133" s="47" t="s">
        <v>119</v>
      </c>
      <c r="E133" s="47" t="s">
        <v>293</v>
      </c>
      <c r="F133" s="47" t="s">
        <v>125</v>
      </c>
      <c r="G133" s="47" t="s">
        <v>297</v>
      </c>
      <c r="H133" s="44">
        <v>16</v>
      </c>
      <c r="I133" s="348" t="s">
        <v>44</v>
      </c>
      <c r="J133" s="278" t="str">
        <f>IF(ISBLANK(INDEX('Policy Characteristics'!D:D,MATCH($C133,'Policy Characteristics'!$C:$C,0))),"",INDEX('Policy Characteristics'!D:D,MATCH($C133,'Policy Characteristics'!$C:$C,0)))</f>
        <v>Building Energy Efficiency Standards</v>
      </c>
      <c r="K133" s="277" t="str">
        <f>IF(ISBLANK(INDEX('Policy Characteristics'!E:E,MATCH($C133,'Policy Characteristics'!$C:$C,0))),"",INDEX('Policy Characteristics'!E:E,MATCH($C133,'Policy Characteristics'!$C:$C,0)))</f>
        <v>bldgs efficiency standards</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0.75</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reduction in energy use</v>
      </c>
      <c r="P133" s="277" t="str">
        <f>IF(ISBLANK(INDEX('Policy Characteristics'!J:J,MATCH($C133,'Policy Characteristics'!$C:$C,0))),"",INDEX('Policy Characteristics'!J:J,MATCH($C133,'Policy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3" s="277" t="str">
        <f>IF(ISBLANK(INDEX('Policy Characteristics'!K:K,MATCH($C133,'Policy Characteristics'!$C:$C,0))),"",INDEX('Policy Characteristics'!K:K,MATCH($C133,'Policy Characteristics'!$C:$C,0)))</f>
        <v>buildings-sector-main.html#eff-stds</v>
      </c>
      <c r="R133" s="277" t="str">
        <f>IF(ISBLANK(INDEX('Policy Characteristics'!L:L,MATCH($C133,'Policy Characteristics'!$C:$C,0))),"",INDEX('Policy Characteristics'!L:L,MATCH($C133,'Policy Characteristics'!$C:$C,0)))</f>
        <v>building-energy-efficiency-standards.html</v>
      </c>
    </row>
    <row r="134" spans="1:18" s="4" customFormat="1"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Energy Efficiency Standards</v>
      </c>
      <c r="C134" s="277" t="str">
        <f t="shared" si="11"/>
        <v>Reduction in E Use Allowed by Component Eff Std</v>
      </c>
      <c r="D134" s="47" t="s">
        <v>120</v>
      </c>
      <c r="E134" s="47" t="s">
        <v>293</v>
      </c>
      <c r="F134" s="47" t="s">
        <v>126</v>
      </c>
      <c r="G134" s="47" t="s">
        <v>297</v>
      </c>
      <c r="H134" s="44">
        <v>17</v>
      </c>
      <c r="I134" s="348" t="s">
        <v>44</v>
      </c>
      <c r="J134" s="278" t="str">
        <f>IF(ISBLANK(INDEX('Policy Characteristics'!D:D,MATCH($C134,'Policy Characteristics'!$C:$C,0))),"",INDEX('Policy Characteristics'!D:D,MATCH($C134,'Policy Characteristics'!$C:$C,0)))</f>
        <v>Building Energy Efficiency Standards</v>
      </c>
      <c r="K134" s="277" t="str">
        <f>IF(ISBLANK(INDEX('Policy Characteristics'!E:E,MATCH($C134,'Policy Characteristics'!$C:$C,0))),"",INDEX('Policy Characteristics'!E:E,MATCH($C134,'Policy Characteristics'!$C:$C,0)))</f>
        <v>bldgs efficiency standards</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0.75</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reduction in energy use</v>
      </c>
      <c r="P134" s="277" t="str">
        <f>IF(ISBLANK(INDEX('Policy Characteristics'!J:J,MATCH($C134,'Policy Characteristics'!$C:$C,0))),"",INDEX('Policy Characteristics'!J:J,MATCH($C134,'Policy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4" s="277" t="str">
        <f>IF(ISBLANK(INDEX('Policy Characteristics'!K:K,MATCH($C134,'Policy Characteristics'!$C:$C,0))),"",INDEX('Policy Characteristics'!K:K,MATCH($C134,'Policy Characteristics'!$C:$C,0)))</f>
        <v>buildings-sector-main.html#eff-stds</v>
      </c>
      <c r="R134" s="277" t="str">
        <f>IF(ISBLANK(INDEX('Policy Characteristics'!L:L,MATCH($C134,'Policy Characteristics'!$C:$C,0))),"",INDEX('Policy Characteristics'!L:L,MATCH($C134,'Policy Characteristics'!$C:$C,0)))</f>
        <v>building-energy-efficiency-standards.html</v>
      </c>
    </row>
    <row r="135" spans="1:18" s="4" customFormat="1"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Energy Efficiency Standards</v>
      </c>
      <c r="C135" s="277" t="str">
        <f t="shared" si="11"/>
        <v>Reduction in E Use Allowed by Component Eff Std</v>
      </c>
      <c r="D135" s="47" t="s">
        <v>121</v>
      </c>
      <c r="E135" s="47" t="s">
        <v>293</v>
      </c>
      <c r="F135" s="47" t="s">
        <v>127</v>
      </c>
      <c r="G135" s="47" t="s">
        <v>297</v>
      </c>
      <c r="H135" s="44">
        <v>18</v>
      </c>
      <c r="I135" s="348" t="s">
        <v>44</v>
      </c>
      <c r="J135" s="278" t="str">
        <f>IF(ISBLANK(INDEX('Policy Characteristics'!D:D,MATCH($C135,'Policy Characteristics'!$C:$C,0))),"",INDEX('Policy Characteristics'!D:D,MATCH($C135,'Policy Characteristics'!$C:$C,0)))</f>
        <v>Building Energy Efficiency Standards</v>
      </c>
      <c r="K135" s="277" t="str">
        <f>IF(ISBLANK(INDEX('Policy Characteristics'!E:E,MATCH($C135,'Policy Characteristics'!$C:$C,0))),"",INDEX('Policy Characteristics'!E:E,MATCH($C135,'Policy Characteristics'!$C:$C,0)))</f>
        <v>bldgs efficiency standards</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0.75</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reduction in energy use</v>
      </c>
      <c r="P135" s="277" t="str">
        <f>IF(ISBLANK(INDEX('Policy Characteristics'!J:J,MATCH($C135,'Policy Characteristics'!$C:$C,0))),"",INDEX('Policy Characteristics'!J:J,MATCH($C135,'Policy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5" s="277" t="str">
        <f>IF(ISBLANK(INDEX('Policy Characteristics'!K:K,MATCH($C135,'Policy Characteristics'!$C:$C,0))),"",INDEX('Policy Characteristics'!K:K,MATCH($C135,'Policy Characteristics'!$C:$C,0)))</f>
        <v>buildings-sector-main.html#eff-stds</v>
      </c>
      <c r="R135" s="277" t="str">
        <f>IF(ISBLANK(INDEX('Policy Characteristics'!L:L,MATCH($C135,'Policy Characteristics'!$C:$C,0))),"",INDEX('Policy Characteristics'!L:L,MATCH($C135,'Policy Characteristics'!$C:$C,0)))</f>
        <v>building-energy-efficiency-standards.html</v>
      </c>
    </row>
    <row r="136" spans="1:18" s="4" customFormat="1"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Energy Efficiency Standards</v>
      </c>
      <c r="C136" s="277" t="str">
        <f t="shared" si="11"/>
        <v>Reduction in E Use Allowed by Component Eff Std</v>
      </c>
      <c r="D136" s="47" t="s">
        <v>116</v>
      </c>
      <c r="E136" s="47" t="s">
        <v>294</v>
      </c>
      <c r="F136" s="47" t="s">
        <v>122</v>
      </c>
      <c r="G136" s="47" t="s">
        <v>296</v>
      </c>
      <c r="H136" s="44">
        <v>150</v>
      </c>
      <c r="I136" s="348" t="s">
        <v>44</v>
      </c>
      <c r="J136" s="278" t="str">
        <f>IF(ISBLANK(INDEX('Policy Characteristics'!D:D,MATCH($C136,'Policy Characteristics'!$C:$C,0))),"",INDEX('Policy Characteristics'!D:D,MATCH($C136,'Policy Characteristics'!$C:$C,0)))</f>
        <v>Building Energy Efficiency Standards</v>
      </c>
      <c r="K136" s="277" t="str">
        <f>IF(ISBLANK(INDEX('Policy Characteristics'!E:E,MATCH($C136,'Policy Characteristics'!$C:$C,0))),"",INDEX('Policy Characteristics'!E:E,MATCH($C136,'Policy Characteristics'!$C:$C,0)))</f>
        <v>bldgs efficiency standards</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0.75</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reduction in energy use</v>
      </c>
      <c r="P136" s="277" t="str">
        <f>IF(ISBLANK(INDEX('Policy Characteristics'!J:J,MATCH($C136,'Policy Characteristics'!$C:$C,0))),"",INDEX('Policy Characteristics'!J:J,MATCH($C136,'Policy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6" s="277" t="str">
        <f>IF(ISBLANK(INDEX('Policy Characteristics'!K:K,MATCH($C136,'Policy Characteristics'!$C:$C,0))),"",INDEX('Policy Characteristics'!K:K,MATCH($C136,'Policy Characteristics'!$C:$C,0)))</f>
        <v>buildings-sector-main.html#eff-stds</v>
      </c>
      <c r="R136" s="277" t="str">
        <f>IF(ISBLANK(INDEX('Policy Characteristics'!L:L,MATCH($C136,'Policy Characteristics'!$C:$C,0))),"",INDEX('Policy Characteristics'!L:L,MATCH($C136,'Policy Characteristics'!$C:$C,0)))</f>
        <v>building-energy-efficiency-standards.html</v>
      </c>
    </row>
    <row r="137" spans="1:18" s="4" customFormat="1"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Energy Efficiency Standards</v>
      </c>
      <c r="C137" s="277" t="str">
        <f t="shared" si="11"/>
        <v>Reduction in E Use Allowed by Component Eff Std</v>
      </c>
      <c r="D137" s="47" t="s">
        <v>117</v>
      </c>
      <c r="E137" s="47" t="s">
        <v>294</v>
      </c>
      <c r="F137" s="47" t="s">
        <v>123</v>
      </c>
      <c r="G137" s="47" t="s">
        <v>296</v>
      </c>
      <c r="H137" s="44">
        <v>151</v>
      </c>
      <c r="I137" s="348" t="s">
        <v>44</v>
      </c>
      <c r="J137" s="278" t="str">
        <f>IF(ISBLANK(INDEX('Policy Characteristics'!D:D,MATCH($C137,'Policy Characteristics'!$C:$C,0))),"",INDEX('Policy Characteristics'!D:D,MATCH($C137,'Policy Characteristics'!$C:$C,0)))</f>
        <v>Building Energy Efficiency Standards</v>
      </c>
      <c r="K137" s="277" t="str">
        <f>IF(ISBLANK(INDEX('Policy Characteristics'!E:E,MATCH($C137,'Policy Characteristics'!$C:$C,0))),"",INDEX('Policy Characteristics'!E:E,MATCH($C137,'Policy Characteristics'!$C:$C,0)))</f>
        <v>bldgs efficiency standards</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0.75</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reduction in energy use</v>
      </c>
      <c r="P137" s="277" t="str">
        <f>IF(ISBLANK(INDEX('Policy Characteristics'!J:J,MATCH($C137,'Policy Characteristics'!$C:$C,0))),"",INDEX('Policy Characteristics'!J:J,MATCH($C137,'Policy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7" s="277" t="str">
        <f>IF(ISBLANK(INDEX('Policy Characteristics'!K:K,MATCH($C137,'Policy Characteristics'!$C:$C,0))),"",INDEX('Policy Characteristics'!K:K,MATCH($C137,'Policy Characteristics'!$C:$C,0)))</f>
        <v>buildings-sector-main.html#eff-stds</v>
      </c>
      <c r="R137" s="277" t="str">
        <f>IF(ISBLANK(INDEX('Policy Characteristics'!L:L,MATCH($C137,'Policy Characteristics'!$C:$C,0))),"",INDEX('Policy Characteristics'!L:L,MATCH($C137,'Policy Characteristics'!$C:$C,0)))</f>
        <v>building-energy-efficiency-standards.html</v>
      </c>
    </row>
    <row r="138" spans="1:18" s="4" customFormat="1"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Energy Efficiency Standards</v>
      </c>
      <c r="C138" s="277" t="str">
        <f t="shared" si="11"/>
        <v>Reduction in E Use Allowed by Component Eff Std</v>
      </c>
      <c r="D138" s="47" t="s">
        <v>118</v>
      </c>
      <c r="E138" s="47" t="s">
        <v>294</v>
      </c>
      <c r="F138" s="47" t="s">
        <v>124</v>
      </c>
      <c r="G138" s="47" t="s">
        <v>296</v>
      </c>
      <c r="H138" s="44">
        <v>152</v>
      </c>
      <c r="I138" s="348" t="s">
        <v>44</v>
      </c>
      <c r="J138" s="278" t="str">
        <f>IF(ISBLANK(INDEX('Policy Characteristics'!D:D,MATCH($C138,'Policy Characteristics'!$C:$C,0))),"",INDEX('Policy Characteristics'!D:D,MATCH($C138,'Policy Characteristics'!$C:$C,0)))</f>
        <v>Building Energy Efficiency Standards</v>
      </c>
      <c r="K138" s="277" t="str">
        <f>IF(ISBLANK(INDEX('Policy Characteristics'!E:E,MATCH($C138,'Policy Characteristics'!$C:$C,0))),"",INDEX('Policy Characteristics'!E:E,MATCH($C138,'Policy Characteristics'!$C:$C,0)))</f>
        <v>bldgs efficiency standards</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0.75</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reduction in energy use</v>
      </c>
      <c r="P138" s="277" t="str">
        <f>IF(ISBLANK(INDEX('Policy Characteristics'!J:J,MATCH($C138,'Policy Characteristics'!$C:$C,0))),"",INDEX('Policy Characteristics'!J:J,MATCH($C138,'Policy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8" s="277" t="str">
        <f>IF(ISBLANK(INDEX('Policy Characteristics'!K:K,MATCH($C138,'Policy Characteristics'!$C:$C,0))),"",INDEX('Policy Characteristics'!K:K,MATCH($C138,'Policy Characteristics'!$C:$C,0)))</f>
        <v>buildings-sector-main.html#eff-stds</v>
      </c>
      <c r="R138" s="277" t="str">
        <f>IF(ISBLANK(INDEX('Policy Characteristics'!L:L,MATCH($C138,'Policy Characteristics'!$C:$C,0))),"",INDEX('Policy Characteristics'!L:L,MATCH($C138,'Policy Characteristics'!$C:$C,0)))</f>
        <v>building-energy-efficiency-standards.html</v>
      </c>
    </row>
    <row r="139" spans="1:18" s="4" customFormat="1"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Energy Efficiency Standards</v>
      </c>
      <c r="C139" s="277" t="str">
        <f t="shared" si="11"/>
        <v>Reduction in E Use Allowed by Component Eff Std</v>
      </c>
      <c r="D139" s="47" t="s">
        <v>119</v>
      </c>
      <c r="E139" s="47" t="s">
        <v>294</v>
      </c>
      <c r="F139" s="47" t="s">
        <v>125</v>
      </c>
      <c r="G139" s="47" t="s">
        <v>296</v>
      </c>
      <c r="H139" s="44">
        <v>153</v>
      </c>
      <c r="I139" s="348" t="s">
        <v>44</v>
      </c>
      <c r="J139" s="278" t="str">
        <f>IF(ISBLANK(INDEX('Policy Characteristics'!D:D,MATCH($C139,'Policy Characteristics'!$C:$C,0))),"",INDEX('Policy Characteristics'!D:D,MATCH($C139,'Policy Characteristics'!$C:$C,0)))</f>
        <v>Building Energy Efficiency Standards</v>
      </c>
      <c r="K139" s="277" t="str">
        <f>IF(ISBLANK(INDEX('Policy Characteristics'!E:E,MATCH($C139,'Policy Characteristics'!$C:$C,0))),"",INDEX('Policy Characteristics'!E:E,MATCH($C139,'Policy Characteristics'!$C:$C,0)))</f>
        <v>bldgs efficiency standards</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0.75</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reduction in energy use</v>
      </c>
      <c r="P139" s="277" t="str">
        <f>IF(ISBLANK(INDEX('Policy Characteristics'!J:J,MATCH($C139,'Policy Characteristics'!$C:$C,0))),"",INDEX('Policy Characteristics'!J:J,MATCH($C139,'Policy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9" s="277" t="str">
        <f>IF(ISBLANK(INDEX('Policy Characteristics'!K:K,MATCH($C139,'Policy Characteristics'!$C:$C,0))),"",INDEX('Policy Characteristics'!K:K,MATCH($C139,'Policy Characteristics'!$C:$C,0)))</f>
        <v>buildings-sector-main.html#eff-stds</v>
      </c>
      <c r="R139" s="277" t="str">
        <f>IF(ISBLANK(INDEX('Policy Characteristics'!L:L,MATCH($C139,'Policy Characteristics'!$C:$C,0))),"",INDEX('Policy Characteristics'!L:L,MATCH($C139,'Policy Characteristics'!$C:$C,0)))</f>
        <v>building-energy-efficiency-standards.html</v>
      </c>
    </row>
    <row r="140" spans="1:18" s="4" customFormat="1"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Energy Efficiency Standards</v>
      </c>
      <c r="C140" s="277" t="str">
        <f t="shared" si="11"/>
        <v>Reduction in E Use Allowed by Component Eff Std</v>
      </c>
      <c r="D140" s="47" t="s">
        <v>120</v>
      </c>
      <c r="E140" s="47" t="s">
        <v>294</v>
      </c>
      <c r="F140" s="47" t="s">
        <v>126</v>
      </c>
      <c r="G140" s="47" t="s">
        <v>296</v>
      </c>
      <c r="H140" s="44">
        <v>154</v>
      </c>
      <c r="I140" s="348" t="s">
        <v>44</v>
      </c>
      <c r="J140" s="278" t="str">
        <f>IF(ISBLANK(INDEX('Policy Characteristics'!D:D,MATCH($C140,'Policy Characteristics'!$C:$C,0))),"",INDEX('Policy Characteristics'!D:D,MATCH($C140,'Policy Characteristics'!$C:$C,0)))</f>
        <v>Building Energy Efficiency Standards</v>
      </c>
      <c r="K140" s="277" t="str">
        <f>IF(ISBLANK(INDEX('Policy Characteristics'!E:E,MATCH($C140,'Policy Characteristics'!$C:$C,0))),"",INDEX('Policy Characteristics'!E:E,MATCH($C140,'Policy Characteristics'!$C:$C,0)))</f>
        <v>bldgs efficiency standards</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0.75</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reduction in energy use</v>
      </c>
      <c r="P140" s="277" t="str">
        <f>IF(ISBLANK(INDEX('Policy Characteristics'!J:J,MATCH($C140,'Policy Characteristics'!$C:$C,0))),"",INDEX('Policy Characteristics'!J:J,MATCH($C140,'Policy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0" s="277" t="str">
        <f>IF(ISBLANK(INDEX('Policy Characteristics'!K:K,MATCH($C140,'Policy Characteristics'!$C:$C,0))),"",INDEX('Policy Characteristics'!K:K,MATCH($C140,'Policy Characteristics'!$C:$C,0)))</f>
        <v>buildings-sector-main.html#eff-stds</v>
      </c>
      <c r="R140" s="277" t="str">
        <f>IF(ISBLANK(INDEX('Policy Characteristics'!L:L,MATCH($C140,'Policy Characteristics'!$C:$C,0))),"",INDEX('Policy Characteristics'!L:L,MATCH($C140,'Policy Characteristics'!$C:$C,0)))</f>
        <v>building-energy-efficiency-standards.html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s="277" t="str">
        <f t="shared" si="11"/>
        <v>Reduction in E Use Allowed by Component Eff Std</v>
      </c>
      <c r="D141" s="47" t="s">
        <v>121</v>
      </c>
      <c r="E141" s="47" t="s">
        <v>294</v>
      </c>
      <c r="F141" s="47" t="s">
        <v>127</v>
      </c>
      <c r="G141" s="47" t="s">
        <v>296</v>
      </c>
      <c r="H141" s="44">
        <v>155</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si="11"/>
        <v>Reduction in E Use Allowed by Component Eff Std</v>
      </c>
      <c r="D142" s="47" t="s">
        <v>116</v>
      </c>
      <c r="E142" s="47" t="s">
        <v>295</v>
      </c>
      <c r="F142" s="47" t="s">
        <v>122</v>
      </c>
      <c r="G142" s="47" t="s">
        <v>172</v>
      </c>
      <c r="H142" s="44">
        <v>156</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1"/>
        <v>Reduction in E Use Allowed by Component Eff Std</v>
      </c>
      <c r="D143" s="47" t="s">
        <v>117</v>
      </c>
      <c r="E143" s="47" t="s">
        <v>295</v>
      </c>
      <c r="F143" s="47" t="s">
        <v>123</v>
      </c>
      <c r="G143" s="47" t="s">
        <v>172</v>
      </c>
      <c r="H143" s="44">
        <v>157</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1"/>
        <v>Reduction in E Use Allowed by Component Eff Std</v>
      </c>
      <c r="D144" s="47" t="s">
        <v>118</v>
      </c>
      <c r="E144" s="47" t="s">
        <v>295</v>
      </c>
      <c r="F144" s="47" t="s">
        <v>124</v>
      </c>
      <c r="G144" s="47" t="s">
        <v>172</v>
      </c>
      <c r="H144" s="44">
        <v>158</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1"/>
        <v>Reduction in E Use Allowed by Component Eff Std</v>
      </c>
      <c r="D145" s="47" t="s">
        <v>119</v>
      </c>
      <c r="E145" s="47" t="s">
        <v>295</v>
      </c>
      <c r="F145" s="47" t="s">
        <v>125</v>
      </c>
      <c r="G145" s="47" t="s">
        <v>172</v>
      </c>
      <c r="H145" s="44">
        <v>159</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1"/>
        <v>Reduction in E Use Allowed by Component Eff Std</v>
      </c>
      <c r="D146" s="47" t="s">
        <v>120</v>
      </c>
      <c r="E146" s="47" t="s">
        <v>295</v>
      </c>
      <c r="F146" s="47" t="s">
        <v>126</v>
      </c>
      <c r="G146" s="47" t="s">
        <v>172</v>
      </c>
      <c r="H146" s="44">
        <v>160</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ref="C147" si="12">C$130</f>
        <v>Reduction in E Use Allowed by Component Eff Std</v>
      </c>
      <c r="D147" s="47" t="s">
        <v>121</v>
      </c>
      <c r="E147" s="47" t="s">
        <v>295</v>
      </c>
      <c r="F147" s="47" t="s">
        <v>127</v>
      </c>
      <c r="G147" s="47" t="s">
        <v>172</v>
      </c>
      <c r="H147" s="44">
        <v>161</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Contractor Training</v>
      </c>
      <c r="C148" t="s">
        <v>7</v>
      </c>
      <c r="D148" s="47"/>
      <c r="E148" s="47"/>
      <c r="F148" s="47"/>
      <c r="G148" s="47"/>
      <c r="H148" s="44">
        <v>19</v>
      </c>
      <c r="I148" s="348" t="s">
        <v>44</v>
      </c>
      <c r="J148" s="278" t="str">
        <f>IF(ISBLANK(INDEX('Policy Characteristics'!D:D,MATCH($C148,'Policy Characteristics'!$C:$C,0))),"",INDEX('Policy Characteristics'!D:D,MATCH($C148,'Policy Characteristics'!$C:$C,0)))</f>
        <v>Contractor Training</v>
      </c>
      <c r="K148" s="277" t="str">
        <f>IF(ISBLANK(INDEX('Policy Characteristics'!E:E,MATCH($C148,'Policy Characteristics'!$C:$C,0))),"",INDEX('Policy Characteristics'!E:E,MATCH($C148,'Policy Characteristics'!$C:$C,0)))</f>
        <v>bldgs contractor training</v>
      </c>
      <c r="L148" s="277">
        <f>IF(ISBLANK(INDEX('Policy Characteristics'!F:F,MATCH($C148,'Policy Characteristics'!$C:$C,0))),"",INDEX('Policy Characteristics'!F:F,MATCH($C148,'Policy Characteristics'!$C:$C,0)))</f>
        <v>0</v>
      </c>
      <c r="M148" s="277">
        <f>IF(ISBLANK(INDEX('Policy Characteristics'!G:G,MATCH($C148,'Policy Characteristics'!$C:$C,0))),"",INDEX('Policy Characteristics'!G:G,MATCH($C148,'Policy Characteristics'!$C:$C,0)))</f>
        <v>1</v>
      </c>
      <c r="N148" s="277">
        <f>IF(ISBLANK(INDEX('Policy Characteristics'!H:H,MATCH($C148,'Policy Characteristics'!$C:$C,0))),"",INDEX('Policy Characteristics'!H:H,MATCH($C148,'Policy Characteristics'!$C:$C,0)))</f>
        <v>1</v>
      </c>
      <c r="O148" s="277" t="str">
        <f>IF(ISBLANK(INDEX('Policy Characteristics'!I:I,MATCH($C148,'Policy Characteristics'!$C:$C,0))),"",INDEX('Policy Characteristics'!I:I,MATCH($C148,'Policy Characteristics'!$C:$C,0)))</f>
        <v>on/off</v>
      </c>
      <c r="P148" s="277" t="str">
        <f>IF(ISBLANK(INDEX('Policy Characteristics'!J:J,MATCH($C148,'Policy Characteristics'!$C:$C,0))),"",INDEX('Policy Characteristics'!J:J,MATCH($C148,'Policy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48" s="277" t="str">
        <f>IF(ISBLANK(INDEX('Policy Characteristics'!K:K,MATCH($C148,'Policy Characteristics'!$C:$C,0))),"",INDEX('Policy Characteristics'!K:K,MATCH($C148,'Policy Characteristics'!$C:$C,0)))</f>
        <v>buildings-sector-main.html#contractor-ed</v>
      </c>
      <c r="R148" s="277" t="str">
        <f>IF(ISBLANK(INDEX('Policy Characteristics'!L:L,MATCH($C148,'Policy Characteristics'!$C:$C,0))),"",INDEX('Policy Characteristics'!L:L,MATCH($C148,'Policy Characteristics'!$C:$C,0)))</f>
        <v>contractor-training.html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Distributed Solar Carve-Out</v>
      </c>
      <c r="C149" t="s">
        <v>318</v>
      </c>
      <c r="D149" s="47"/>
      <c r="E149" s="47"/>
      <c r="F149" s="47"/>
      <c r="G149" s="47"/>
      <c r="H149" s="44">
        <v>146</v>
      </c>
      <c r="I149" s="348" t="s">
        <v>44</v>
      </c>
      <c r="J149" s="278" t="str">
        <f>IF(ISBLANK(INDEX('Policy Characteristics'!D:D,MATCH($C149,'Policy Characteristics'!$C:$C,0))),"",INDEX('Policy Characteristics'!D:D,MATCH($C149,'Policy Characteristics'!$C:$C,0)))</f>
        <v>Distributed Solar Promotion</v>
      </c>
      <c r="K149" s="277" t="str">
        <f>IF(ISBLANK(INDEX('Policy Characteristics'!E:E,MATCH($C149,'Policy Characteristics'!$C:$C,0))),"",INDEX('Policy Characteristics'!E:E,MATCH($C149,'Policy Characteristics'!$C:$C,0)))</f>
        <v>bldgs min fraction distributed solar</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0.24</v>
      </c>
      <c r="N149" s="285">
        <f>IF(ISBLANK(INDEX('Policy Characteristics'!H:H,MATCH($C149,'Policy Characteristics'!$C:$C,0))),"",INDEX('Policy Characteristics'!H:H,MATCH($C149,'Policy Characteristics'!$C:$C,0)))</f>
        <v>5.0000000000000001E-3</v>
      </c>
      <c r="O149" s="277" t="str">
        <f>IF(ISBLANK(INDEX('Policy Characteristics'!I:I,MATCH($C149,'Policy Characteristics'!$C:$C,0))),"",INDEX('Policy Characteristics'!I:I,MATCH($C149,'Policy Characteristics'!$C:$C,0)))</f>
        <v>minimum % elec from solar</v>
      </c>
      <c r="P149" s="277" t="str">
        <f>IF(ISBLANK(INDEX('Policy Characteristics'!J:J,MATCH($C149,'Policy Characteristics'!$C:$C,0))),"",INDEX('Policy Characteristics'!J:J,MATCH($C149,'Policy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49" s="277" t="str">
        <f>IF(ISBLANK(INDEX('Policy Characteristics'!K:K,MATCH($C149,'Policy Characteristics'!$C:$C,0))),"",INDEX('Policy Characteristics'!K:K,MATCH($C149,'Policy Characteristics'!$C:$C,0)))</f>
        <v>buildings-sector-main.html#solar-carve-out</v>
      </c>
      <c r="R149" s="277" t="str">
        <f>IF(ISBLANK(INDEX('Policy Characteristics'!L:L,MATCH($C149,'Policy Characteristics'!$C:$C,0))),"",INDEX('Policy Characteristics'!L:L,MATCH($C149,'Policy Characteristics'!$C:$C,0)))</f>
        <v>solar-carve-out.html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Distributed Solar Subsidy</v>
      </c>
      <c r="C150" t="s">
        <v>282</v>
      </c>
      <c r="D150" s="47"/>
      <c r="E150" s="47"/>
      <c r="F150" s="47"/>
      <c r="G150" s="47"/>
      <c r="H150" s="44">
        <v>147</v>
      </c>
      <c r="I150" s="348" t="s">
        <v>44</v>
      </c>
      <c r="J150" s="278" t="str">
        <f>IF(ISBLANK(INDEX('Policy Characteristics'!D:D,MATCH($C150,'Policy Characteristics'!$C:$C,0))),"",INDEX('Policy Characteristics'!D:D,MATCH($C150,'Policy Characteristics'!$C:$C,0)))</f>
        <v>Distributed Solar Promotion</v>
      </c>
      <c r="K150" s="277" t="str">
        <f>IF(ISBLANK(INDEX('Policy Characteristics'!E:E,MATCH($C150,'Policy Characteristics'!$C:$C,0))),"",INDEX('Policy Characteristics'!E:E,MATCH($C150,'Policy Characteristics'!$C:$C,0)))</f>
        <v>bldgs distributed solar subsidy</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of PV system cost</v>
      </c>
      <c r="P150" s="277" t="str">
        <f>IF(ISBLANK(INDEX('Policy Characteristics'!J:J,MATCH($C150,'Policy Characteristics'!$C:$C,0))),"",INDEX('Policy Characteristics'!J:J,MATCH($C150,'Policy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50" s="277" t="str">
        <f>IF(ISBLANK(INDEX('Policy Characteristics'!K:K,MATCH($C150,'Policy Characteristics'!$C:$C,0))),"",INDEX('Policy Characteristics'!K:K,MATCH($C150,'Policy Characteristics'!$C:$C,0)))</f>
        <v>buildings-sector-main.html#distributed-solar-subsidy</v>
      </c>
      <c r="R150" s="277" t="str">
        <f>IF(ISBLANK(INDEX('Policy Characteristics'!L:L,MATCH($C150,'Policy Characteristics'!$C:$C,0))),"",INDEX('Policy Characteristics'!L:L,MATCH($C150,'Policy Characteristics'!$C:$C,0)))</f>
        <v>distributed-solar-subsidy.html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Improved Labeling</v>
      </c>
      <c r="C151" t="s">
        <v>128</v>
      </c>
      <c r="D151" s="47"/>
      <c r="E151" s="47"/>
      <c r="F151" s="47"/>
      <c r="G151" s="47"/>
      <c r="H151" s="44">
        <v>20</v>
      </c>
      <c r="I151" s="348" t="s">
        <v>44</v>
      </c>
      <c r="J151" s="278" t="str">
        <f>IF(ISBLANK(INDEX('Policy Characteristics'!D:D,MATCH($C151,'Policy Characteristics'!$C:$C,0))),"",INDEX('Policy Characteristics'!D:D,MATCH($C151,'Policy Characteristics'!$C:$C,0)))</f>
        <v>Improved Labeling</v>
      </c>
      <c r="K151" s="277" t="str">
        <f>IF(ISBLANK(INDEX('Policy Characteristics'!E:E,MATCH($C151,'Policy Characteristics'!$C:$C,0))),"",INDEX('Policy Characteristics'!E:E,MATCH($C151,'Policy Characteristics'!$C:$C,0)))</f>
        <v>bldgs device labeling</v>
      </c>
      <c r="L151" s="277">
        <f>IF(ISBLANK(INDEX('Policy Characteristics'!F:F,MATCH($C151,'Policy Characteristics'!$C:$C,0))),"",INDEX('Policy Characteristics'!F:F,MATCH($C151,'Policy Characteristics'!$C:$C,0)))</f>
        <v>0</v>
      </c>
      <c r="M151" s="277">
        <f>IF(ISBLANK(INDEX('Policy Characteristics'!G:G,MATCH($C151,'Policy Characteristics'!$C:$C,0))),"",INDEX('Policy Characteristics'!G:G,MATCH($C151,'Policy Characteristics'!$C:$C,0)))</f>
        <v>1</v>
      </c>
      <c r="N151" s="277">
        <f>IF(ISBLANK(INDEX('Policy Characteristics'!H:H,MATCH($C151,'Policy Characteristics'!$C:$C,0))),"",INDEX('Policy Characteristics'!H:H,MATCH($C151,'Policy Characteristics'!$C:$C,0)))</f>
        <v>1</v>
      </c>
      <c r="O151" s="277" t="str">
        <f>IF(ISBLANK(INDEX('Policy Characteristics'!I:I,MATCH($C151,'Policy Characteristics'!$C:$C,0))),"",INDEX('Policy Characteristics'!I:I,MATCH($C151,'Policy Characteristics'!$C:$C,0)))</f>
        <v>on/off</v>
      </c>
      <c r="P151" s="277" t="str">
        <f>IF(ISBLANK(INDEX('Policy Characteristics'!J:J,MATCH($C151,'Policy Characteristics'!$C:$C,0))),"",INDEX('Policy Characteristics'!J:J,MATCH($C151,'Policy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51" s="277" t="str">
        <f>IF(ISBLANK(INDEX('Policy Characteristics'!K:K,MATCH($C151,'Policy Characteristics'!$C:$C,0))),"",INDEX('Policy Characteristics'!K:K,MATCH($C151,'Policy Characteristics'!$C:$C,0)))</f>
        <v>buildings-sector-main.html#device-labeling</v>
      </c>
      <c r="R151" s="277" t="str">
        <f>IF(ISBLANK(INDEX('Policy Characteristics'!L:L,MATCH($C151,'Policy Characteristics'!$C:$C,0))),"",INDEX('Policy Characteristics'!L:L,MATCH($C151,'Policy Characteristics'!$C:$C,0)))</f>
        <v>improved-labeling.html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Retrofit Existing Buildings</v>
      </c>
      <c r="C152" t="s">
        <v>2508</v>
      </c>
      <c r="D152" s="47" t="s">
        <v>293</v>
      </c>
      <c r="E152" s="47"/>
      <c r="F152" s="47" t="s">
        <v>297</v>
      </c>
      <c r="G152" s="47"/>
      <c r="H152" s="44">
        <v>378</v>
      </c>
      <c r="I152" s="348" t="s">
        <v>44</v>
      </c>
      <c r="J152" s="278" t="str">
        <f>IF(ISBLANK(INDEX('Policy Characteristics'!D:D,MATCH($C152,'Policy Characteristics'!$C:$C,0))),"",INDEX('Policy Characteristics'!D:D,MATCH($C152,'Policy Characteristics'!$C:$C,0)))</f>
        <v>Increased Retrofitting</v>
      </c>
      <c r="K152" s="277" t="str">
        <f>IF(ISBLANK(INDEX('Policy Characteristics'!E:E,MATCH($C152,'Policy Characteristics'!$C:$C,0))),"",INDEX('Policy Characteristics'!E:E,MATCH($C152,'Policy Characteristics'!$C:$C,0)))</f>
        <v>bldgs retrofitting</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of existing buildings</v>
      </c>
      <c r="P152" s="277" t="str">
        <f>IF(ISBLANK(INDEX('Policy Characteristics'!J:J,MATCH($C152,'Policy Characteristics'!$C:$C,0))),"",INDEX('Policy Characteristics'!J:J,MATCH($C152,'Policy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2" s="277" t="str">
        <f>IF(ISBLANK(INDEX('Policy Characteristics'!K:K,MATCH($C152,'Policy Characteristics'!$C:$C,0))),"",INDEX('Policy Characteristics'!K:K,MATCH($C152,'Policy Characteristics'!$C:$C,0)))</f>
        <v>buildings-sector-main.html#retrofitting</v>
      </c>
      <c r="R152" s="277" t="str">
        <f>IF(ISBLANK(INDEX('Policy Characteristics'!L:L,MATCH($C152,'Policy Characteristics'!$C:$C,0))),"",INDEX('Policy Characteristics'!L:L,MATCH($C152,'Policy Characteristics'!$C:$C,0)))</f>
        <v>increased-retrofitting.html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Retrofit Existing Buildings</v>
      </c>
      <c r="C153" s="277" t="str">
        <f t="shared" ref="C153:C154" si="13">C$152</f>
        <v>Share of Preexisting Buildings Subject to Retrofitting</v>
      </c>
      <c r="D153" s="47" t="s">
        <v>294</v>
      </c>
      <c r="E153" s="47"/>
      <c r="F153" s="47" t="s">
        <v>296</v>
      </c>
      <c r="G153" s="47"/>
      <c r="H153" s="44">
        <v>379</v>
      </c>
      <c r="I153" s="348" t="s">
        <v>44</v>
      </c>
      <c r="J153" s="278" t="str">
        <f>IF(ISBLANK(INDEX('Policy Characteristics'!D:D,MATCH($C153,'Policy Characteristics'!$C:$C,0))),"",INDEX('Policy Characteristics'!D:D,MATCH($C153,'Policy Characteristics'!$C:$C,0)))</f>
        <v>Increased Retrofitting</v>
      </c>
      <c r="K153" s="277" t="str">
        <f>IF(ISBLANK(INDEX('Policy Characteristics'!E:E,MATCH($C153,'Policy Characteristics'!$C:$C,0))),"",INDEX('Policy Characteristics'!E:E,MATCH($C153,'Policy Characteristics'!$C:$C,0)))</f>
        <v>bldgs retrofitting</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of existing buildings</v>
      </c>
      <c r="P153" s="277" t="str">
        <f>IF(ISBLANK(INDEX('Policy Characteristics'!J:J,MATCH($C153,'Policy Characteristics'!$C:$C,0))),"",INDEX('Policy Characteristics'!J:J,MATCH($C153,'Policy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3" s="277" t="str">
        <f>IF(ISBLANK(INDEX('Policy Characteristics'!K:K,MATCH($C153,'Policy Characteristics'!$C:$C,0))),"",INDEX('Policy Characteristics'!K:K,MATCH($C153,'Policy Characteristics'!$C:$C,0)))</f>
        <v>buildings-sector-main.html#retrofitting</v>
      </c>
      <c r="R153" s="277" t="str">
        <f>IF(ISBLANK(INDEX('Policy Characteristics'!L:L,MATCH($C153,'Policy Characteristics'!$C:$C,0))),"",INDEX('Policy Characteristics'!L:L,MATCH($C153,'Policy Characteristics'!$C:$C,0)))</f>
        <v>increased-retrofitting.html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Retrofit Existing Buildings</v>
      </c>
      <c r="C154" s="277" t="str">
        <f t="shared" si="13"/>
        <v>Share of Preexisting Buildings Subject to Retrofitting</v>
      </c>
      <c r="D154" s="47" t="s">
        <v>295</v>
      </c>
      <c r="E154" s="47"/>
      <c r="F154" s="47" t="s">
        <v>172</v>
      </c>
      <c r="G154" s="47"/>
      <c r="H154" s="44">
        <v>380</v>
      </c>
      <c r="I154" s="348" t="s">
        <v>44</v>
      </c>
      <c r="J154" s="278" t="str">
        <f>IF(ISBLANK(INDEX('Policy Characteristics'!D:D,MATCH($C154,'Policy Characteristics'!$C:$C,0))),"",INDEX('Policy Characteristics'!D:D,MATCH($C154,'Policy Characteristics'!$C:$C,0)))</f>
        <v>Increased Retrofitting</v>
      </c>
      <c r="K154" s="277" t="str">
        <f>IF(ISBLANK(INDEX('Policy Characteristics'!E:E,MATCH($C154,'Policy Characteristics'!$C:$C,0))),"",INDEX('Policy Characteristics'!E:E,MATCH($C154,'Policy Characteristics'!$C:$C,0)))</f>
        <v>bldgs retrofitting</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of existing buildings</v>
      </c>
      <c r="P154" s="277" t="str">
        <f>IF(ISBLANK(INDEX('Policy Characteristics'!J:J,MATCH($C154,'Policy Characteristics'!$C:$C,0))),"",INDEX('Policy Characteristics'!J:J,MATCH($C154,'Policy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4" s="277" t="str">
        <f>IF(ISBLANK(INDEX('Policy Characteristics'!K:K,MATCH($C154,'Policy Characteristics'!$C:$C,0))),"",INDEX('Policy Characteristics'!K:K,MATCH($C154,'Policy Characteristics'!$C:$C,0)))</f>
        <v>buildings-sector-main.html#retrofitting</v>
      </c>
      <c r="R154" s="277" t="str">
        <f>IF(ISBLANK(INDEX('Policy Characteristics'!L:L,MATCH($C154,'Policy Characteristics'!$C:$C,0))),"",INDEX('Policy Characteristics'!L:L,MATCH($C154,'Policy Characteristics'!$C:$C,0)))</f>
        <v>increased-retrofitting.html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Rebate for Efficient Products</v>
      </c>
      <c r="C155" t="s">
        <v>6</v>
      </c>
      <c r="D155" s="47" t="s">
        <v>116</v>
      </c>
      <c r="E155" s="47"/>
      <c r="F155" s="47" t="s">
        <v>122</v>
      </c>
      <c r="G155" s="47"/>
      <c r="H155" s="44">
        <v>27</v>
      </c>
      <c r="I155" s="348" t="s">
        <v>44</v>
      </c>
      <c r="J155" s="278" t="str">
        <f>IF(ISBLANK(INDEX('Policy Characteristics'!D:D,MATCH($C155,'Policy Characteristics'!$C:$C,0))),"",INDEX('Policy Characteristics'!D:D,MATCH($C155,'Policy Characteristics'!$C:$C,0)))</f>
        <v>Rebate for Efficient Products</v>
      </c>
      <c r="K155" s="277" t="str">
        <f>IF(ISBLANK(INDEX('Policy Characteristics'!E:E,MATCH($C155,'Policy Characteristics'!$C:$C,0))),"",INDEX('Policy Characteristics'!E:E,MATCH($C155,'Policy Characteristics'!$C:$C,0)))</f>
        <v>bldgs rebate</v>
      </c>
      <c r="L155" s="277">
        <f>IF(ISBLANK(INDEX('Policy Characteristics'!F:F,MATCH($C155,'Policy Characteristics'!$C:$C,0))),"",INDEX('Policy Characteristics'!F:F,MATCH($C155,'Policy Characteristics'!$C:$C,0)))</f>
        <v>0</v>
      </c>
      <c r="M155" s="277">
        <f>IF(ISBLANK(INDEX('Policy Characteristics'!G:G,MATCH($C155,'Policy Characteristics'!$C:$C,0))),"",INDEX('Policy Characteristics'!G:G,MATCH($C155,'Policy Characteristics'!$C:$C,0)))</f>
        <v>1</v>
      </c>
      <c r="N155" s="277">
        <f>IF(ISBLANK(INDEX('Policy Characteristics'!H:H,MATCH($C155,'Policy Characteristics'!$C:$C,0))),"",INDEX('Policy Characteristics'!H:H,MATCH($C155,'Policy Characteristics'!$C:$C,0)))</f>
        <v>1</v>
      </c>
      <c r="O155" s="277" t="str">
        <f>IF(ISBLANK(INDEX('Policy Characteristics'!I:I,MATCH($C155,'Policy Characteristics'!$C:$C,0))),"",INDEX('Policy Characteristics'!I:I,MATCH($C155,'Policy Characteristics'!$C:$C,0)))</f>
        <v>on/off</v>
      </c>
      <c r="P155" s="277" t="str">
        <f>IF(ISBLANK(INDEX('Policy Characteristics'!J:J,MATCH($C155,'Policy Characteristics'!$C:$C,0))),"",INDEX('Policy Characteristics'!J:J,MATCH($C155,'Policy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5" s="277" t="str">
        <f>IF(ISBLANK(INDEX('Policy Characteristics'!K:K,MATCH($C155,'Policy Characteristics'!$C:$C,0))),"",INDEX('Policy Characteristics'!K:K,MATCH($C155,'Policy Characteristics'!$C:$C,0)))</f>
        <v>buildings-sector-main.html#rebate</v>
      </c>
      <c r="R155" s="277" t="str">
        <f>IF(ISBLANK(INDEX('Policy Characteristics'!L:L,MATCH($C155,'Policy Characteristics'!$C:$C,0))),"",INDEX('Policy Characteristics'!L:L,MATCH($C155,'Policy Characteristics'!$C:$C,0)))</f>
        <v>rebate-for-efficient-products.html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Rebate for Efficient Products</v>
      </c>
      <c r="C156" s="277" t="str">
        <f t="shared" ref="C156:C160" si="14">C$155</f>
        <v>Boolean Rebate Program for Efficient Components</v>
      </c>
      <c r="D156" s="47" t="s">
        <v>117</v>
      </c>
      <c r="E156" s="47"/>
      <c r="F156" s="47" t="s">
        <v>123</v>
      </c>
      <c r="G156" s="47"/>
      <c r="H156" s="44">
        <v>28</v>
      </c>
      <c r="I156" s="348" t="s">
        <v>44</v>
      </c>
      <c r="J156" s="278" t="str">
        <f>IF(ISBLANK(INDEX('Policy Characteristics'!D:D,MATCH($C156,'Policy Characteristics'!$C:$C,0))),"",INDEX('Policy Characteristics'!D:D,MATCH($C156,'Policy Characteristics'!$C:$C,0)))</f>
        <v>Rebate for Efficient Products</v>
      </c>
      <c r="K156" s="277" t="str">
        <f>IF(ISBLANK(INDEX('Policy Characteristics'!E:E,MATCH($C156,'Policy Characteristics'!$C:$C,0))),"",INDEX('Policy Characteristics'!E:E,MATCH($C156,'Policy Characteristics'!$C:$C,0)))</f>
        <v>bldgs rebate</v>
      </c>
      <c r="L156" s="277">
        <f>IF(ISBLANK(INDEX('Policy Characteristics'!F:F,MATCH($C156,'Policy Characteristics'!$C:$C,0))),"",INDEX('Policy Characteristics'!F:F,MATCH($C156,'Policy Characteristics'!$C:$C,0)))</f>
        <v>0</v>
      </c>
      <c r="M156" s="277">
        <f>IF(ISBLANK(INDEX('Policy Characteristics'!G:G,MATCH($C156,'Policy Characteristics'!$C:$C,0))),"",INDEX('Policy Characteristics'!G:G,MATCH($C156,'Policy Characteristics'!$C:$C,0)))</f>
        <v>1</v>
      </c>
      <c r="N156" s="277">
        <f>IF(ISBLANK(INDEX('Policy Characteristics'!H:H,MATCH($C156,'Policy Characteristics'!$C:$C,0))),"",INDEX('Policy Characteristics'!H:H,MATCH($C156,'Policy Characteristics'!$C:$C,0)))</f>
        <v>1</v>
      </c>
      <c r="O156" s="277" t="str">
        <f>IF(ISBLANK(INDEX('Policy Characteristics'!I:I,MATCH($C156,'Policy Characteristics'!$C:$C,0))),"",INDEX('Policy Characteristics'!I:I,MATCH($C156,'Policy Characteristics'!$C:$C,0)))</f>
        <v>on/off</v>
      </c>
      <c r="P156" s="277" t="str">
        <f>IF(ISBLANK(INDEX('Policy Characteristics'!J:J,MATCH($C156,'Policy Characteristics'!$C:$C,0))),"",INDEX('Policy Characteristics'!J:J,MATCH($C156,'Policy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6" s="277" t="str">
        <f>IF(ISBLANK(INDEX('Policy Characteristics'!K:K,MATCH($C156,'Policy Characteristics'!$C:$C,0))),"",INDEX('Policy Characteristics'!K:K,MATCH($C156,'Policy Characteristics'!$C:$C,0)))</f>
        <v>buildings-sector-main.html#rebate</v>
      </c>
      <c r="R156" s="277" t="str">
        <f>IF(ISBLANK(INDEX('Policy Characteristics'!L:L,MATCH($C156,'Policy Characteristics'!$C:$C,0))),"",INDEX('Policy Characteristics'!L:L,MATCH($C156,'Policy Characteristics'!$C:$C,0)))</f>
        <v>rebate-for-efficient-products.html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Rebate for Efficient Products</v>
      </c>
      <c r="C157" s="277" t="str">
        <f t="shared" si="14"/>
        <v>Boolean Rebate Program for Efficient Components</v>
      </c>
      <c r="D157" s="47" t="s">
        <v>118</v>
      </c>
      <c r="E157" s="47"/>
      <c r="F157" s="47" t="s">
        <v>124</v>
      </c>
      <c r="G157" s="47"/>
      <c r="H157" s="44">
        <v>605</v>
      </c>
      <c r="I157" s="348" t="s">
        <v>45</v>
      </c>
      <c r="J157" s="278" t="str">
        <f>IF(ISBLANK(INDEX('Policy Characteristics'!D:D,MATCH($C157,'Policy Characteristics'!$C:$C,0))),"",INDEX('Policy Characteristics'!D:D,MATCH($C157,'Policy Characteristics'!$C:$C,0)))</f>
        <v>Rebate for Efficient Products</v>
      </c>
      <c r="K157" s="277" t="str">
        <f>IF(ISBLANK(INDEX('Policy Characteristics'!E:E,MATCH($C157,'Policy Characteristics'!$C:$C,0))),"",INDEX('Policy Characteristics'!E:E,MATCH($C157,'Policy Characteristics'!$C:$C,0)))</f>
        <v>bldgs rebate</v>
      </c>
      <c r="L157" s="277">
        <f>IF(ISBLANK(INDEX('Policy Characteristics'!F:F,MATCH($C157,'Policy Characteristics'!$C:$C,0))),"",INDEX('Policy Characteristics'!F:F,MATCH($C157,'Policy Characteristics'!$C:$C,0)))</f>
        <v>0</v>
      </c>
      <c r="M157" s="277">
        <f>IF(ISBLANK(INDEX('Policy Characteristics'!G:G,MATCH($C157,'Policy Characteristics'!$C:$C,0))),"",INDEX('Policy Characteristics'!G:G,MATCH($C157,'Policy Characteristics'!$C:$C,0)))</f>
        <v>1</v>
      </c>
      <c r="N157" s="277">
        <f>IF(ISBLANK(INDEX('Policy Characteristics'!H:H,MATCH($C157,'Policy Characteristics'!$C:$C,0))),"",INDEX('Policy Characteristics'!H:H,MATCH($C157,'Policy Characteristics'!$C:$C,0)))</f>
        <v>1</v>
      </c>
      <c r="O157" s="277" t="str">
        <f>IF(ISBLANK(INDEX('Policy Characteristics'!I:I,MATCH($C157,'Policy Characteristics'!$C:$C,0))),"",INDEX('Policy Characteristics'!I:I,MATCH($C157,'Policy Characteristics'!$C:$C,0)))</f>
        <v>on/off</v>
      </c>
      <c r="P157" s="277" t="str">
        <f>IF(ISBLANK(INDEX('Policy Characteristics'!J:J,MATCH($C157,'Policy Characteristics'!$C:$C,0))),"",INDEX('Policy Characteristics'!J:J,MATCH($C157,'Policy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7" s="277" t="str">
        <f>IF(ISBLANK(INDEX('Policy Characteristics'!K:K,MATCH($C157,'Policy Characteristics'!$C:$C,0))),"",INDEX('Policy Characteristics'!K:K,MATCH($C157,'Policy Characteristics'!$C:$C,0)))</f>
        <v>buildings-sector-main.html#rebate</v>
      </c>
      <c r="R157" s="277" t="str">
        <f>IF(ISBLANK(INDEX('Policy Characteristics'!L:L,MATCH($C157,'Policy Characteristics'!$C:$C,0))),"",INDEX('Policy Characteristics'!L:L,MATCH($C157,'Policy Characteristics'!$C:$C,0)))</f>
        <v>rebate-for-efficient-products.html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Rebate for Efficient Products</v>
      </c>
      <c r="C158" s="277" t="str">
        <f t="shared" si="14"/>
        <v>Boolean Rebate Program for Efficient Components</v>
      </c>
      <c r="D158" s="47" t="s">
        <v>119</v>
      </c>
      <c r="E158" s="47"/>
      <c r="F158" s="47" t="s">
        <v>125</v>
      </c>
      <c r="G158" s="47"/>
      <c r="H158" s="44">
        <v>606</v>
      </c>
      <c r="I158" s="348" t="s">
        <v>45</v>
      </c>
      <c r="J158" s="278" t="str">
        <f>IF(ISBLANK(INDEX('Policy Characteristics'!D:D,MATCH($C158,'Policy Characteristics'!$C:$C,0))),"",INDEX('Policy Characteristics'!D:D,MATCH($C158,'Policy Characteristics'!$C:$C,0)))</f>
        <v>Rebate for Efficient Products</v>
      </c>
      <c r="K158" s="277" t="str">
        <f>IF(ISBLANK(INDEX('Policy Characteristics'!E:E,MATCH($C158,'Policy Characteristics'!$C:$C,0))),"",INDEX('Policy Characteristics'!E:E,MATCH($C158,'Policy Characteristics'!$C:$C,0)))</f>
        <v>bldgs rebate</v>
      </c>
      <c r="L158" s="277">
        <f>IF(ISBLANK(INDEX('Policy Characteristics'!F:F,MATCH($C158,'Policy Characteristics'!$C:$C,0))),"",INDEX('Policy Characteristics'!F:F,MATCH($C158,'Policy Characteristics'!$C:$C,0)))</f>
        <v>0</v>
      </c>
      <c r="M158" s="277">
        <f>IF(ISBLANK(INDEX('Policy Characteristics'!G:G,MATCH($C158,'Policy Characteristics'!$C:$C,0))),"",INDEX('Policy Characteristics'!G:G,MATCH($C158,'Policy Characteristics'!$C:$C,0)))</f>
        <v>1</v>
      </c>
      <c r="N158" s="277">
        <f>IF(ISBLANK(INDEX('Policy Characteristics'!H:H,MATCH($C158,'Policy Characteristics'!$C:$C,0))),"",INDEX('Policy Characteristics'!H:H,MATCH($C158,'Policy Characteristics'!$C:$C,0)))</f>
        <v>1</v>
      </c>
      <c r="O158" s="277" t="str">
        <f>IF(ISBLANK(INDEX('Policy Characteristics'!I:I,MATCH($C158,'Policy Characteristics'!$C:$C,0))),"",INDEX('Policy Characteristics'!I:I,MATCH($C158,'Policy Characteristics'!$C:$C,0)))</f>
        <v>on/off</v>
      </c>
      <c r="P158" s="277" t="str">
        <f>IF(ISBLANK(INDEX('Policy Characteristics'!J:J,MATCH($C158,'Policy Characteristics'!$C:$C,0))),"",INDEX('Policy Characteristics'!J:J,MATCH($C158,'Policy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8" s="277" t="str">
        <f>IF(ISBLANK(INDEX('Policy Characteristics'!K:K,MATCH($C158,'Policy Characteristics'!$C:$C,0))),"",INDEX('Policy Characteristics'!K:K,MATCH($C158,'Policy Characteristics'!$C:$C,0)))</f>
        <v>buildings-sector-main.html#rebate</v>
      </c>
      <c r="R158" s="277" t="str">
        <f>IF(ISBLANK(INDEX('Policy Characteristics'!L:L,MATCH($C158,'Policy Characteristics'!$C:$C,0))),"",INDEX('Policy Characteristics'!L:L,MATCH($C158,'Policy Characteristics'!$C:$C,0)))</f>
        <v>rebate-for-efficient-products.html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Rebate for Efficient Products</v>
      </c>
      <c r="C159" s="277" t="str">
        <f t="shared" si="14"/>
        <v>Boolean Rebate Program for Efficient Components</v>
      </c>
      <c r="D159" s="47" t="s">
        <v>120</v>
      </c>
      <c r="E159" s="47"/>
      <c r="F159" s="47" t="s">
        <v>126</v>
      </c>
      <c r="G159" s="47"/>
      <c r="H159" s="44">
        <v>29</v>
      </c>
      <c r="I159" s="348" t="s">
        <v>44</v>
      </c>
      <c r="J159" s="278" t="str">
        <f>IF(ISBLANK(INDEX('Policy Characteristics'!D:D,MATCH($C159,'Policy Characteristics'!$C:$C,0))),"",INDEX('Policy Characteristics'!D:D,MATCH($C159,'Policy Characteristics'!$C:$C,0)))</f>
        <v>Rebate for Efficient Products</v>
      </c>
      <c r="K159" s="277" t="str">
        <f>IF(ISBLANK(INDEX('Policy Characteristics'!E:E,MATCH($C159,'Policy Characteristics'!$C:$C,0))),"",INDEX('Policy Characteristics'!E:E,MATCH($C159,'Policy Characteristics'!$C:$C,0)))</f>
        <v>bldgs rebate</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9" s="277" t="str">
        <f>IF(ISBLANK(INDEX('Policy Characteristics'!K:K,MATCH($C159,'Policy Characteristics'!$C:$C,0))),"",INDEX('Policy Characteristics'!K:K,MATCH($C159,'Policy Characteristics'!$C:$C,0)))</f>
        <v>buildings-sector-main.html#rebate</v>
      </c>
      <c r="R159" s="277" t="str">
        <f>IF(ISBLANK(INDEX('Policy Characteristics'!L:L,MATCH($C159,'Policy Characteristics'!$C:$C,0))),"",INDEX('Policy Characteristics'!L:L,MATCH($C159,'Policy Characteristics'!$C:$C,0)))</f>
        <v>rebate-for-efficient-products.html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Rebate for Efficient Products</v>
      </c>
      <c r="C160" s="277" t="str">
        <f t="shared" si="14"/>
        <v>Boolean Rebate Program for Efficient Components</v>
      </c>
      <c r="D160" s="47" t="s">
        <v>121</v>
      </c>
      <c r="E160" s="47"/>
      <c r="F160" s="47" t="s">
        <v>127</v>
      </c>
      <c r="G160" s="47"/>
      <c r="H160" s="44">
        <v>607</v>
      </c>
      <c r="I160" s="348" t="s">
        <v>45</v>
      </c>
      <c r="J160" s="278" t="str">
        <f>IF(ISBLANK(INDEX('Policy Characteristics'!D:D,MATCH($C160,'Policy Characteristics'!$C:$C,0))),"",INDEX('Policy Characteristics'!D:D,MATCH($C160,'Policy Characteristics'!$C:$C,0)))</f>
        <v>Rebate for Efficient Products</v>
      </c>
      <c r="K160" s="277" t="str">
        <f>IF(ISBLANK(INDEX('Policy Characteristics'!E:E,MATCH($C160,'Policy Characteristics'!$C:$C,0))),"",INDEX('Policy Characteristics'!E:E,MATCH($C160,'Policy Characteristics'!$C:$C,0)))</f>
        <v>bldgs rebate</v>
      </c>
      <c r="L160" s="277">
        <f>IF(ISBLANK(INDEX('Policy Characteristics'!F:F,MATCH($C160,'Policy Characteristics'!$C:$C,0))),"",INDEX('Policy Characteristics'!F:F,MATCH($C160,'Policy Characteristics'!$C:$C,0)))</f>
        <v>0</v>
      </c>
      <c r="M160" s="277">
        <f>IF(ISBLANK(INDEX('Policy Characteristics'!G:G,MATCH($C160,'Policy Characteristics'!$C:$C,0))),"",INDEX('Policy Characteristics'!G:G,MATCH($C160,'Policy Characteristics'!$C:$C,0)))</f>
        <v>1</v>
      </c>
      <c r="N160" s="277">
        <f>IF(ISBLANK(INDEX('Policy Characteristics'!H:H,MATCH($C160,'Policy Characteristics'!$C:$C,0))),"",INDEX('Policy Characteristics'!H:H,MATCH($C160,'Policy Characteristics'!$C:$C,0)))</f>
        <v>1</v>
      </c>
      <c r="O160" s="277" t="str">
        <f>IF(ISBLANK(INDEX('Policy Characteristics'!I:I,MATCH($C160,'Policy Characteristics'!$C:$C,0))),"",INDEX('Policy Characteristics'!I:I,MATCH($C160,'Policy Characteristics'!$C:$C,0)))</f>
        <v>on/off</v>
      </c>
      <c r="P160" s="277" t="str">
        <f>IF(ISBLANK(INDEX('Policy Characteristics'!J:J,MATCH($C160,'Policy Characteristics'!$C:$C,0))),"",INDEX('Policy Characteristics'!J:J,MATCH($C160,'Policy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0" s="277" t="str">
        <f>IF(ISBLANK(INDEX('Policy Characteristics'!K:K,MATCH($C160,'Policy Characteristics'!$C:$C,0))),"",INDEX('Policy Characteristics'!K:K,MATCH($C160,'Policy Characteristics'!$C:$C,0)))</f>
        <v>buildings-sector-main.html#rebate</v>
      </c>
      <c r="R160" s="277" t="str">
        <f>IF(ISBLANK(INDEX('Policy Characteristics'!L:L,MATCH($C160,'Policy Characteristics'!$C:$C,0))),"",INDEX('Policy Characteristics'!L:L,MATCH($C160,'Policy Characteristics'!$C:$C,0)))</f>
        <v>rebate-for-efficient-products.html</v>
      </c>
    </row>
    <row r="161" spans="1:18" s="2" customFormat="1" x14ac:dyDescent="0.25">
      <c r="A161" s="277" t="str">
        <f>IF(ISBLANK(INDEX('Policy Characteristics'!A:A,MATCH($C161,'Policy Characteristics'!$C:$C,0))),"",INDEX('Policy Characteristics'!A:A,MATCH($C161,'Policy Characteristics'!$C:$C,0)))</f>
        <v>Electricity Supply</v>
      </c>
      <c r="B161" s="286" t="str">
        <f>IF(ISBLANK(INDEX('Policy Characteristics'!B:B,MATCH($C161,'Policy Characteristics'!$C:$C,0))),"",INDEX('Policy Characteristics'!B:B,MATCH($C161,'Policy Characteristics'!$C:$C,0)))</f>
        <v>Ban New Power Plants</v>
      </c>
      <c r="C161" s="341" t="s">
        <v>352</v>
      </c>
      <c r="D161" s="47" t="s">
        <v>471</v>
      </c>
      <c r="E161" s="47"/>
      <c r="F161" s="47" t="s">
        <v>470</v>
      </c>
      <c r="G161" s="6"/>
      <c r="H161" s="49">
        <v>167</v>
      </c>
      <c r="I161" s="349" t="s">
        <v>44</v>
      </c>
      <c r="J161" s="278" t="str">
        <f>IF(ISBLANK(INDEX('Policy Characteristics'!D:D,MATCH($C161,'Policy Characteristics'!$C:$C,0))),"",INDEX('Policy Characteristics'!D:D,MATCH($C161,'Policy Characteristics'!$C:$C,0)))</f>
        <v>Ban New Power Plants</v>
      </c>
      <c r="K161" s="277" t="str">
        <f>IF(ISBLANK(INDEX('Policy Characteristics'!E:E,MATCH($C161,'Policy Characteristics'!$C:$C,0))),"",INDEX('Policy Characteristics'!E:E,MATCH($C161,'Policy Characteristics'!$C:$C,0)))</f>
        <v>elec ban new power plants</v>
      </c>
      <c r="L161" s="277">
        <f>IF(ISBLANK(INDEX('Policy Characteristics'!F:F,MATCH($C161,'Policy Characteristics'!$C:$C,0))),"",INDEX('Policy Characteristics'!F:F,MATCH($C161,'Policy Characteristics'!$C:$C,0)))</f>
        <v>0</v>
      </c>
      <c r="M161" s="277">
        <f>IF(ISBLANK(INDEX('Policy Characteristics'!G:G,MATCH($C161,'Policy Characteristics'!$C:$C,0))),"",INDEX('Policy Characteristics'!G:G,MATCH($C161,'Policy Characteristics'!$C:$C,0)))</f>
        <v>1</v>
      </c>
      <c r="N161" s="277">
        <f>IF(ISBLANK(INDEX('Policy Characteristics'!H:H,MATCH($C161,'Policy Characteristics'!$C:$C,0))),"",INDEX('Policy Characteristics'!H:H,MATCH($C161,'Policy Characteristics'!$C:$C,0)))</f>
        <v>1</v>
      </c>
      <c r="O161" s="277" t="str">
        <f>IF(ISBLANK(INDEX('Policy Characteristics'!I:I,MATCH($C161,'Policy Characteristics'!$C:$C,0))),"",INDEX('Policy Characteristics'!I:I,MATCH($C161,'Policy Characteristics'!$C:$C,0)))</f>
        <v>on/off</v>
      </c>
      <c r="P161" s="277" t="str">
        <f>IF(ISBLANK(INDEX('Policy Characteristics'!J:J,MATCH($C161,'Policy Characteristics'!$C:$C,0))),"",INDEX('Policy Characteristics'!J:J,MATCH($C161,'Policy Characteristics'!$C:$C,0)))</f>
        <v>**Description:** This policy prevents new capacity of the selected type(s) from being built or deployed.</v>
      </c>
      <c r="Q161" s="277" t="str">
        <f>IF(ISBLANK(INDEX('Policy Characteristics'!K:K,MATCH($C161,'Policy Characteristics'!$C:$C,0))),"",INDEX('Policy Characteristics'!K:K,MATCH($C161,'Policy Characteristics'!$C:$C,0)))</f>
        <v>electricity-sector-main.html#ban</v>
      </c>
      <c r="R161" s="277" t="str">
        <f>IF(ISBLANK(INDEX('Policy Characteristics'!L:L,MATCH($C161,'Policy Characteristics'!$C:$C,0))),"",INDEX('Policy Characteristics'!L:L,MATCH($C161,'Policy Characteristics'!$C:$C,0)))</f>
        <v>ban-new-capacity.html</v>
      </c>
    </row>
    <row r="162" spans="1:18" s="4" customFormat="1" x14ac:dyDescent="0.25">
      <c r="A162" s="277" t="str">
        <f>IF(ISBLANK(INDEX('Policy Characteristics'!A:A,MATCH($C162,'Policy Characteristics'!$C:$C,0))),"",INDEX('Policy Characteristics'!A:A,MATCH($C162,'Policy Characteristics'!$C:$C,0)))</f>
        <v>Electricity Supply</v>
      </c>
      <c r="B162" s="286" t="str">
        <f>IF(ISBLANK(INDEX('Policy Characteristics'!B:B,MATCH($C162,'Policy Characteristics'!$C:$C,0))),"",INDEX('Policy Characteristics'!B:B,MATCH($C162,'Policy Characteristics'!$C:$C,0)))</f>
        <v>Ban New Power Plants</v>
      </c>
      <c r="C162" s="277" t="str">
        <f t="shared" ref="C162:C172" si="15">C$161</f>
        <v>Boolean Ban New Power Plants</v>
      </c>
      <c r="D162" s="6" t="s">
        <v>327</v>
      </c>
      <c r="E162" s="47"/>
      <c r="F162" s="6" t="s">
        <v>328</v>
      </c>
      <c r="G162" s="47"/>
      <c r="H162" s="44">
        <v>168</v>
      </c>
      <c r="I162" s="348" t="s">
        <v>44</v>
      </c>
      <c r="J162" s="278" t="str">
        <f>IF(ISBLANK(INDEX('Policy Characteristics'!D:D,MATCH($C162,'Policy Characteristics'!$C:$C,0))),"",INDEX('Policy Characteristics'!D:D,MATCH($C162,'Policy Characteristics'!$C:$C,0)))</f>
        <v>Ban New Power Plants</v>
      </c>
      <c r="K162" s="277" t="str">
        <f>IF(ISBLANK(INDEX('Policy Characteristics'!E:E,MATCH($C162,'Policy Characteristics'!$C:$C,0))),"",INDEX('Policy Characteristics'!E:E,MATCH($C162,'Policy Characteristics'!$C:$C,0)))</f>
        <v>elec ban new power plants</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prevents new capacity of the selected type(s) from being built or deployed.</v>
      </c>
      <c r="Q162" s="277" t="str">
        <f>IF(ISBLANK(INDEX('Policy Characteristics'!K:K,MATCH($C162,'Policy Characteristics'!$C:$C,0))),"",INDEX('Policy Characteristics'!K:K,MATCH($C162,'Policy Characteristics'!$C:$C,0)))</f>
        <v>electricity-sector-main.html#ban</v>
      </c>
      <c r="R162" s="277" t="str">
        <f>IF(ISBLANK(INDEX('Policy Characteristics'!L:L,MATCH($C162,'Policy Characteristics'!$C:$C,0))),"",INDEX('Policy Characteristics'!L:L,MATCH($C162,'Policy Characteristics'!$C:$C,0)))</f>
        <v>ban-new-capacity.html</v>
      </c>
    </row>
    <row r="163" spans="1:18" s="4" customFormat="1" x14ac:dyDescent="0.25">
      <c r="A163" s="277" t="str">
        <f>IF(ISBLANK(INDEX('Policy Characteristics'!A:A,MATCH($C163,'Policy Characteristics'!$C:$C,0))),"",INDEX('Policy Characteristics'!A:A,MATCH($C163,'Policy Characteristics'!$C:$C,0)))</f>
        <v>Electricity Supply</v>
      </c>
      <c r="B163" s="286" t="str">
        <f>IF(ISBLANK(INDEX('Policy Characteristics'!B:B,MATCH($C163,'Policy Characteristics'!$C:$C,0))),"",INDEX('Policy Characteristics'!B:B,MATCH($C163,'Policy Characteristics'!$C:$C,0)))</f>
        <v>Ban New Power Plants</v>
      </c>
      <c r="C163" s="277" t="str">
        <f t="shared" si="15"/>
        <v>Boolean Ban New Power Plants</v>
      </c>
      <c r="D163" s="6" t="s">
        <v>77</v>
      </c>
      <c r="E163" s="47"/>
      <c r="F163" s="6" t="s">
        <v>89</v>
      </c>
      <c r="G163" s="47"/>
      <c r="H163" s="49">
        <v>169</v>
      </c>
      <c r="I163" s="348" t="s">
        <v>44</v>
      </c>
      <c r="J163" s="278" t="str">
        <f>IF(ISBLANK(INDEX('Policy Characteristics'!D:D,MATCH($C163,'Policy Characteristics'!$C:$C,0))),"",INDEX('Policy Characteristics'!D:D,MATCH($C163,'Policy Characteristics'!$C:$C,0)))</f>
        <v>Ban New Power Plants</v>
      </c>
      <c r="K163" s="277" t="str">
        <f>IF(ISBLANK(INDEX('Policy Characteristics'!E:E,MATCH($C163,'Policy Characteristics'!$C:$C,0))),"",INDEX('Policy Characteristics'!E:E,MATCH($C163,'Policy Characteristics'!$C:$C,0)))</f>
        <v>elec ban new power plants</v>
      </c>
      <c r="L163" s="277">
        <f>IF(ISBLANK(INDEX('Policy Characteristics'!F:F,MATCH($C163,'Policy Characteristics'!$C:$C,0))),"",INDEX('Policy Characteristics'!F:F,MATCH($C163,'Policy Characteristics'!$C:$C,0)))</f>
        <v>0</v>
      </c>
      <c r="M163" s="277">
        <f>IF(ISBLANK(INDEX('Policy Characteristics'!G:G,MATCH($C163,'Policy Characteristics'!$C:$C,0))),"",INDEX('Policy Characteristics'!G:G,MATCH($C163,'Policy Characteristics'!$C:$C,0)))</f>
        <v>1</v>
      </c>
      <c r="N163" s="277">
        <f>IF(ISBLANK(INDEX('Policy Characteristics'!H:H,MATCH($C163,'Policy Characteristics'!$C:$C,0))),"",INDEX('Policy Characteristics'!H:H,MATCH($C163,'Policy Characteristics'!$C:$C,0)))</f>
        <v>1</v>
      </c>
      <c r="O163" s="277" t="str">
        <f>IF(ISBLANK(INDEX('Policy Characteristics'!I:I,MATCH($C163,'Policy Characteristics'!$C:$C,0))),"",INDEX('Policy Characteristics'!I:I,MATCH($C163,'Policy Characteristics'!$C:$C,0)))</f>
        <v>on/off</v>
      </c>
      <c r="P163" s="277" t="str">
        <f>IF(ISBLANK(INDEX('Policy Characteristics'!J:J,MATCH($C163,'Policy Characteristics'!$C:$C,0))),"",INDEX('Policy Characteristics'!J:J,MATCH($C163,'Policy Characteristics'!$C:$C,0)))</f>
        <v>**Description:** This policy prevents new capacity of the selected type(s) from being built or deployed.</v>
      </c>
      <c r="Q163" s="277" t="str">
        <f>IF(ISBLANK(INDEX('Policy Characteristics'!K:K,MATCH($C163,'Policy Characteristics'!$C:$C,0))),"",INDEX('Policy Characteristics'!K:K,MATCH($C163,'Policy Characteristics'!$C:$C,0)))</f>
        <v>electricity-sector-main.html#ban</v>
      </c>
      <c r="R163" s="277" t="str">
        <f>IF(ISBLANK(INDEX('Policy Characteristics'!L:L,MATCH($C163,'Policy Characteristics'!$C:$C,0))),"",INDEX('Policy Characteristics'!L:L,MATCH($C163,'Policy Characteristics'!$C:$C,0)))</f>
        <v>ban-new-capacity.html</v>
      </c>
    </row>
    <row r="164" spans="1:18" s="4" customFormat="1" x14ac:dyDescent="0.25">
      <c r="A164" s="277" t="str">
        <f>IF(ISBLANK(INDEX('Policy Characteristics'!A:A,MATCH($C164,'Policy Characteristics'!$C:$C,0))),"",INDEX('Policy Characteristics'!A:A,MATCH($C164,'Policy Characteristics'!$C:$C,0)))</f>
        <v>Electricity Supply</v>
      </c>
      <c r="B164" s="286" t="str">
        <f>IF(ISBLANK(INDEX('Policy Characteristics'!B:B,MATCH($C164,'Policy Characteristics'!$C:$C,0))),"",INDEX('Policy Characteristics'!B:B,MATCH($C164,'Policy Characteristics'!$C:$C,0)))</f>
        <v>Ban New Power Plants</v>
      </c>
      <c r="C164" s="277" t="str">
        <f t="shared" si="15"/>
        <v>Boolean Ban New Power Plants</v>
      </c>
      <c r="D164" s="6" t="s">
        <v>78</v>
      </c>
      <c r="E164" s="47"/>
      <c r="F164" s="6" t="s">
        <v>90</v>
      </c>
      <c r="G164" s="47"/>
      <c r="H164" s="44">
        <v>170</v>
      </c>
      <c r="I164" s="348" t="s">
        <v>44</v>
      </c>
      <c r="J164" s="278" t="str">
        <f>IF(ISBLANK(INDEX('Policy Characteristics'!D:D,MATCH($C164,'Policy Characteristics'!$C:$C,0))),"",INDEX('Policy Characteristics'!D:D,MATCH($C164,'Policy Characteristics'!$C:$C,0)))</f>
        <v>Ban New Power Plants</v>
      </c>
      <c r="K164" s="277" t="str">
        <f>IF(ISBLANK(INDEX('Policy Characteristics'!E:E,MATCH($C164,'Policy Characteristics'!$C:$C,0))),"",INDEX('Policy Characteristics'!E:E,MATCH($C164,'Policy Characteristics'!$C:$C,0)))</f>
        <v>elec ban new power plants</v>
      </c>
      <c r="L164" s="277">
        <f>IF(ISBLANK(INDEX('Policy Characteristics'!F:F,MATCH($C164,'Policy Characteristics'!$C:$C,0))),"",INDEX('Policy Characteristics'!F:F,MATCH($C164,'Policy Characteristics'!$C:$C,0)))</f>
        <v>0</v>
      </c>
      <c r="M164" s="277">
        <f>IF(ISBLANK(INDEX('Policy Characteristics'!G:G,MATCH($C164,'Policy Characteristics'!$C:$C,0))),"",INDEX('Policy Characteristics'!G:G,MATCH($C164,'Policy Characteristics'!$C:$C,0)))</f>
        <v>1</v>
      </c>
      <c r="N164" s="277">
        <f>IF(ISBLANK(INDEX('Policy Characteristics'!H:H,MATCH($C164,'Policy Characteristics'!$C:$C,0))),"",INDEX('Policy Characteristics'!H:H,MATCH($C164,'Policy Characteristics'!$C:$C,0)))</f>
        <v>1</v>
      </c>
      <c r="O164" s="277" t="str">
        <f>IF(ISBLANK(INDEX('Policy Characteristics'!I:I,MATCH($C164,'Policy Characteristics'!$C:$C,0))),"",INDEX('Policy Characteristics'!I:I,MATCH($C164,'Policy Characteristics'!$C:$C,0)))</f>
        <v>on/off</v>
      </c>
      <c r="P164" s="277" t="str">
        <f>IF(ISBLANK(INDEX('Policy Characteristics'!J:J,MATCH($C164,'Policy Characteristics'!$C:$C,0))),"",INDEX('Policy Characteristics'!J:J,MATCH($C164,'Policy Characteristics'!$C:$C,0)))</f>
        <v>**Description:** This policy prevents new capacity of the selected type(s) from being built or deployed.</v>
      </c>
      <c r="Q164" s="277" t="str">
        <f>IF(ISBLANK(INDEX('Policy Characteristics'!K:K,MATCH($C164,'Policy Characteristics'!$C:$C,0))),"",INDEX('Policy Characteristics'!K:K,MATCH($C164,'Policy Characteristics'!$C:$C,0)))</f>
        <v>electricity-sector-main.html#ban</v>
      </c>
      <c r="R164" s="277" t="str">
        <f>IF(ISBLANK(INDEX('Policy Characteristics'!L:L,MATCH($C164,'Policy Characteristics'!$C:$C,0))),"",INDEX('Policy Characteristics'!L:L,MATCH($C164,'Policy Characteristics'!$C:$C,0)))</f>
        <v>ban-new-capacity.html</v>
      </c>
    </row>
    <row r="165" spans="1:18" s="4" customFormat="1" x14ac:dyDescent="0.25">
      <c r="A165" s="277" t="str">
        <f>IF(ISBLANK(INDEX('Policy Characteristics'!A:A,MATCH($C165,'Policy Characteristics'!$C:$C,0))),"",INDEX('Policy Characteristics'!A:A,MATCH($C165,'Policy Characteristics'!$C:$C,0)))</f>
        <v>Electricity Supply</v>
      </c>
      <c r="B165" s="286" t="str">
        <f>IF(ISBLANK(INDEX('Policy Characteristics'!B:B,MATCH($C165,'Policy Characteristics'!$C:$C,0))),"",INDEX('Policy Characteristics'!B:B,MATCH($C165,'Policy Characteristics'!$C:$C,0)))</f>
        <v>Ban New Power Plants</v>
      </c>
      <c r="C165" s="277" t="str">
        <f t="shared" si="15"/>
        <v>Boolean Ban New Power Plants</v>
      </c>
      <c r="D165" s="6" t="s">
        <v>472</v>
      </c>
      <c r="E165" s="47"/>
      <c r="F165" s="6" t="s">
        <v>475</v>
      </c>
      <c r="G165" s="47"/>
      <c r="H165" s="44">
        <v>608</v>
      </c>
      <c r="I165" s="348" t="s">
        <v>45</v>
      </c>
      <c r="J165" s="278" t="str">
        <f>IF(ISBLANK(INDEX('Policy Characteristics'!D:D,MATCH($C165,'Policy Characteristics'!$C:$C,0))),"",INDEX('Policy Characteristics'!D:D,MATCH($C165,'Policy Characteristics'!$C:$C,0)))</f>
        <v>Ban New Power Plants</v>
      </c>
      <c r="K165" s="277" t="str">
        <f>IF(ISBLANK(INDEX('Policy Characteristics'!E:E,MATCH($C165,'Policy Characteristics'!$C:$C,0))),"",INDEX('Policy Characteristics'!E:E,MATCH($C165,'Policy Characteristics'!$C:$C,0)))</f>
        <v>elec ban new power plants</v>
      </c>
      <c r="L165" s="277">
        <f>IF(ISBLANK(INDEX('Policy Characteristics'!F:F,MATCH($C165,'Policy Characteristics'!$C:$C,0))),"",INDEX('Policy Characteristics'!F:F,MATCH($C165,'Policy Characteristics'!$C:$C,0)))</f>
        <v>0</v>
      </c>
      <c r="M165" s="277">
        <f>IF(ISBLANK(INDEX('Policy Characteristics'!G:G,MATCH($C165,'Policy Characteristics'!$C:$C,0))),"",INDEX('Policy Characteristics'!G:G,MATCH($C165,'Policy Characteristics'!$C:$C,0)))</f>
        <v>1</v>
      </c>
      <c r="N165" s="277">
        <f>IF(ISBLANK(INDEX('Policy Characteristics'!H:H,MATCH($C165,'Policy Characteristics'!$C:$C,0))),"",INDEX('Policy Characteristics'!H:H,MATCH($C165,'Policy Characteristics'!$C:$C,0)))</f>
        <v>1</v>
      </c>
      <c r="O165" s="277" t="str">
        <f>IF(ISBLANK(INDEX('Policy Characteristics'!I:I,MATCH($C165,'Policy Characteristics'!$C:$C,0))),"",INDEX('Policy Characteristics'!I:I,MATCH($C165,'Policy Characteristics'!$C:$C,0)))</f>
        <v>on/off</v>
      </c>
      <c r="P165" s="277" t="str">
        <f>IF(ISBLANK(INDEX('Policy Characteristics'!J:J,MATCH($C165,'Policy Characteristics'!$C:$C,0))),"",INDEX('Policy Characteristics'!J:J,MATCH($C165,'Policy Characteristics'!$C:$C,0)))</f>
        <v>**Description:** This policy prevents new capacity of the selected type(s) from being built or deployed.</v>
      </c>
      <c r="Q165" s="277" t="str">
        <f>IF(ISBLANK(INDEX('Policy Characteristics'!K:K,MATCH($C165,'Policy Characteristics'!$C:$C,0))),"",INDEX('Policy Characteristics'!K:K,MATCH($C165,'Policy Characteristics'!$C:$C,0)))</f>
        <v>electricity-sector-main.html#ban</v>
      </c>
      <c r="R165" s="277" t="str">
        <f>IF(ISBLANK(INDEX('Policy Characteristics'!L:L,MATCH($C165,'Policy Characteristics'!$C:$C,0))),"",INDEX('Policy Characteristics'!L:L,MATCH($C165,'Policy Characteristics'!$C:$C,0)))</f>
        <v>ban-new-capacity.html</v>
      </c>
    </row>
    <row r="166" spans="1:18" s="4" customFormat="1" x14ac:dyDescent="0.25">
      <c r="A166" s="277" t="str">
        <f>IF(ISBLANK(INDEX('Policy Characteristics'!A:A,MATCH($C166,'Policy Characteristics'!$C:$C,0))),"",INDEX('Policy Characteristics'!A:A,MATCH($C166,'Policy Characteristics'!$C:$C,0)))</f>
        <v>Electricity Supply</v>
      </c>
      <c r="B166" s="286" t="str">
        <f>IF(ISBLANK(INDEX('Policy Characteristics'!B:B,MATCH($C166,'Policy Characteristics'!$C:$C,0))),"",INDEX('Policy Characteristics'!B:B,MATCH($C166,'Policy Characteristics'!$C:$C,0)))</f>
        <v>Ban New Power Plants</v>
      </c>
      <c r="C166" s="277" t="str">
        <f t="shared" si="15"/>
        <v>Boolean Ban New Power Plants</v>
      </c>
      <c r="D166" s="6" t="s">
        <v>79</v>
      </c>
      <c r="E166" s="47"/>
      <c r="F166" s="6" t="s">
        <v>91</v>
      </c>
      <c r="G166" s="47"/>
      <c r="H166" s="44">
        <v>609</v>
      </c>
      <c r="I166" s="348" t="s">
        <v>45</v>
      </c>
      <c r="J166" s="278" t="str">
        <f>IF(ISBLANK(INDEX('Policy Characteristics'!D:D,MATCH($C166,'Policy Characteristics'!$C:$C,0))),"",INDEX('Policy Characteristics'!D:D,MATCH($C166,'Policy Characteristics'!$C:$C,0)))</f>
        <v>Ban New Power Plants</v>
      </c>
      <c r="K166" s="277" t="str">
        <f>IF(ISBLANK(INDEX('Policy Characteristics'!E:E,MATCH($C166,'Policy Characteristics'!$C:$C,0))),"",INDEX('Policy Characteristics'!E:E,MATCH($C166,'Policy Characteristics'!$C:$C,0)))</f>
        <v>elec ban new power plants</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prevents new capacity of the selected type(s) from being built or deployed.</v>
      </c>
      <c r="Q166" s="277" t="str">
        <f>IF(ISBLANK(INDEX('Policy Characteristics'!K:K,MATCH($C166,'Policy Characteristics'!$C:$C,0))),"",INDEX('Policy Characteristics'!K:K,MATCH($C166,'Policy Characteristics'!$C:$C,0)))</f>
        <v>electricity-sector-main.html#ban</v>
      </c>
      <c r="R166" s="277" t="str">
        <f>IF(ISBLANK(INDEX('Policy Characteristics'!L:L,MATCH($C166,'Policy Characteristics'!$C:$C,0))),"",INDEX('Policy Characteristics'!L:L,MATCH($C166,'Policy Characteristics'!$C:$C,0)))</f>
        <v>ban-new-capacity.html</v>
      </c>
    </row>
    <row r="167" spans="1:18" s="4" customFormat="1" x14ac:dyDescent="0.25">
      <c r="A167" s="277" t="str">
        <f>IF(ISBLANK(INDEX('Policy Characteristics'!A:A,MATCH($C167,'Policy Characteristics'!$C:$C,0))),"",INDEX('Policy Characteristics'!A:A,MATCH($C167,'Policy Characteristics'!$C:$C,0)))</f>
        <v>Electricity Supply</v>
      </c>
      <c r="B167" s="286" t="str">
        <f>IF(ISBLANK(INDEX('Policy Characteristics'!B:B,MATCH($C167,'Policy Characteristics'!$C:$C,0))),"",INDEX('Policy Characteristics'!B:B,MATCH($C167,'Policy Characteristics'!$C:$C,0)))</f>
        <v>Ban New Power Plants</v>
      </c>
      <c r="C167" s="277" t="str">
        <f t="shared" si="15"/>
        <v>Boolean Ban New Power Plants</v>
      </c>
      <c r="D167" s="6" t="s">
        <v>80</v>
      </c>
      <c r="E167" s="47"/>
      <c r="F167" s="6" t="s">
        <v>92</v>
      </c>
      <c r="G167" s="47"/>
      <c r="H167" s="44">
        <v>610</v>
      </c>
      <c r="I167" s="348" t="s">
        <v>45</v>
      </c>
      <c r="J167" s="278" t="str">
        <f>IF(ISBLANK(INDEX('Policy Characteristics'!D:D,MATCH($C167,'Policy Characteristics'!$C:$C,0))),"",INDEX('Policy Characteristics'!D:D,MATCH($C167,'Policy Characteristics'!$C:$C,0)))</f>
        <v>Ban New Power Plants</v>
      </c>
      <c r="K167" s="277" t="str">
        <f>IF(ISBLANK(INDEX('Policy Characteristics'!E:E,MATCH($C167,'Policy Characteristics'!$C:$C,0))),"",INDEX('Policy Characteristics'!E:E,MATCH($C167,'Policy Characteristics'!$C:$C,0)))</f>
        <v>elec ban new power plants</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prevents new capacity of the selected type(s) from being built or deployed.</v>
      </c>
      <c r="Q167" s="277" t="str">
        <f>IF(ISBLANK(INDEX('Policy Characteristics'!K:K,MATCH($C167,'Policy Characteristics'!$C:$C,0))),"",INDEX('Policy Characteristics'!K:K,MATCH($C167,'Policy Characteristics'!$C:$C,0)))</f>
        <v>electricity-sector-main.html#ban</v>
      </c>
      <c r="R167" s="277" t="str">
        <f>IF(ISBLANK(INDEX('Policy Characteristics'!L:L,MATCH($C167,'Policy Characteristics'!$C:$C,0))),"",INDEX('Policy Characteristics'!L:L,MATCH($C167,'Policy Characteristics'!$C:$C,0)))</f>
        <v>ban-new-capacity.html</v>
      </c>
    </row>
    <row r="168" spans="1:18" s="4" customFormat="1" x14ac:dyDescent="0.25">
      <c r="A168" s="277" t="str">
        <f>IF(ISBLANK(INDEX('Policy Characteristics'!A:A,MATCH($C168,'Policy Characteristics'!$C:$C,0))),"",INDEX('Policy Characteristics'!A:A,MATCH($C168,'Policy Characteristics'!$C:$C,0)))</f>
        <v>Electricity Supply</v>
      </c>
      <c r="B168" s="286" t="str">
        <f>IF(ISBLANK(INDEX('Policy Characteristics'!B:B,MATCH($C168,'Policy Characteristics'!$C:$C,0))),"",INDEX('Policy Characteristics'!B:B,MATCH($C168,'Policy Characteristics'!$C:$C,0)))</f>
        <v>Ban New Power Plants</v>
      </c>
      <c r="C168" s="277" t="str">
        <f t="shared" si="15"/>
        <v>Boolean Ban New Power Plants</v>
      </c>
      <c r="D168" s="6" t="s">
        <v>81</v>
      </c>
      <c r="E168" s="47"/>
      <c r="F168" s="6" t="s">
        <v>93</v>
      </c>
      <c r="G168" s="47"/>
      <c r="H168" s="44">
        <v>611</v>
      </c>
      <c r="I168" s="348" t="s">
        <v>45</v>
      </c>
      <c r="J168" s="278" t="str">
        <f>IF(ISBLANK(INDEX('Policy Characteristics'!D:D,MATCH($C168,'Policy Characteristics'!$C:$C,0))),"",INDEX('Policy Characteristics'!D:D,MATCH($C168,'Policy Characteristics'!$C:$C,0)))</f>
        <v>Ban New Power Plants</v>
      </c>
      <c r="K168" s="277" t="str">
        <f>IF(ISBLANK(INDEX('Policy Characteristics'!E:E,MATCH($C168,'Policy Characteristics'!$C:$C,0))),"",INDEX('Policy Characteristics'!E:E,MATCH($C168,'Policy Characteristics'!$C:$C,0)))</f>
        <v>elec ban new power plants</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prevents new capacity of the selected type(s) from being built or deployed.</v>
      </c>
      <c r="Q168" s="277" t="str">
        <f>IF(ISBLANK(INDEX('Policy Characteristics'!K:K,MATCH($C168,'Policy Characteristics'!$C:$C,0))),"",INDEX('Policy Characteristics'!K:K,MATCH($C168,'Policy Characteristics'!$C:$C,0)))</f>
        <v>electricity-sector-main.html#ban</v>
      </c>
      <c r="R168" s="277" t="str">
        <f>IF(ISBLANK(INDEX('Policy Characteristics'!L:L,MATCH($C168,'Policy Characteristics'!$C:$C,0))),"",INDEX('Policy Characteristics'!L:L,MATCH($C168,'Policy Characteristics'!$C:$C,0)))</f>
        <v>ban-new-capacity.html</v>
      </c>
    </row>
    <row r="169" spans="1:18" s="4" customFormat="1" x14ac:dyDescent="0.25">
      <c r="A169" s="277" t="str">
        <f>IF(ISBLANK(INDEX('Policy Characteristics'!A:A,MATCH($C169,'Policy Characteristics'!$C:$C,0))),"",INDEX('Policy Characteristics'!A:A,MATCH($C169,'Policy Characteristics'!$C:$C,0)))</f>
        <v>Electricity Supply</v>
      </c>
      <c r="B169" s="286" t="str">
        <f>IF(ISBLANK(INDEX('Policy Characteristics'!B:B,MATCH($C169,'Policy Characteristics'!$C:$C,0))),"",INDEX('Policy Characteristics'!B:B,MATCH($C169,'Policy Characteristics'!$C:$C,0)))</f>
        <v>Ban New Power Plants</v>
      </c>
      <c r="C169" s="277" t="str">
        <f t="shared" ref="C169:C176" si="16">C$161</f>
        <v>Boolean Ban New Power Plants</v>
      </c>
      <c r="D169" s="6" t="s">
        <v>2469</v>
      </c>
      <c r="E169" s="47"/>
      <c r="F169" s="6" t="s">
        <v>460</v>
      </c>
      <c r="G169" s="47"/>
      <c r="H169" s="44">
        <v>612</v>
      </c>
      <c r="I169" s="348" t="s">
        <v>45</v>
      </c>
      <c r="J169" s="278" t="str">
        <f>IF(ISBLANK(INDEX('Policy Characteristics'!D:D,MATCH($C169,'Policy Characteristics'!$C:$C,0))),"",INDEX('Policy Characteristics'!D:D,MATCH($C169,'Policy Characteristics'!$C:$C,0)))</f>
        <v>Ban New Power Plants</v>
      </c>
      <c r="K169" s="277" t="str">
        <f>IF(ISBLANK(INDEX('Policy Characteristics'!E:E,MATCH($C169,'Policy Characteristics'!$C:$C,0))),"",INDEX('Policy Characteristics'!E:E,MATCH($C169,'Policy Characteristics'!$C:$C,0)))</f>
        <v>elec ban new power plants</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prevents new capacity of the selected type(s) from being built or deployed.</v>
      </c>
      <c r="Q169" s="277" t="str">
        <f>IF(ISBLANK(INDEX('Policy Characteristics'!K:K,MATCH($C169,'Policy Characteristics'!$C:$C,0))),"",INDEX('Policy Characteristics'!K:K,MATCH($C169,'Policy Characteristics'!$C:$C,0)))</f>
        <v>electricity-sector-main.html#ban</v>
      </c>
      <c r="R169" s="277" t="str">
        <f>IF(ISBLANK(INDEX('Policy Characteristics'!L:L,MATCH($C169,'Policy Characteristics'!$C:$C,0))),"",INDEX('Policy Characteristics'!L:L,MATCH($C169,'Policy Characteristics'!$C:$C,0)))</f>
        <v>ban-new-capacity.html</v>
      </c>
    </row>
    <row r="170" spans="1:18" s="4" customFormat="1" x14ac:dyDescent="0.25">
      <c r="A170" s="277" t="str">
        <f>IF(ISBLANK(INDEX('Policy Characteristics'!A:A,MATCH($C170,'Policy Characteristics'!$C:$C,0))),"",INDEX('Policy Characteristics'!A:A,MATCH($C170,'Policy Characteristics'!$C:$C,0)))</f>
        <v>Electricity Supply</v>
      </c>
      <c r="B170" s="286" t="str">
        <f>IF(ISBLANK(INDEX('Policy Characteristics'!B:B,MATCH($C170,'Policy Characteristics'!$C:$C,0))),"",INDEX('Policy Characteristics'!B:B,MATCH($C170,'Policy Characteristics'!$C:$C,0)))</f>
        <v>Ban New Power Plants</v>
      </c>
      <c r="C170" s="277" t="str">
        <f t="shared" si="15"/>
        <v>Boolean Ban New Power Plants</v>
      </c>
      <c r="D170" s="6" t="s">
        <v>329</v>
      </c>
      <c r="E170" s="47"/>
      <c r="F170" s="6" t="s">
        <v>331</v>
      </c>
      <c r="G170" s="47"/>
      <c r="H170" s="44">
        <v>613</v>
      </c>
      <c r="I170" s="348" t="s">
        <v>45</v>
      </c>
      <c r="J170" s="278" t="str">
        <f>IF(ISBLANK(INDEX('Policy Characteristics'!D:D,MATCH($C170,'Policy Characteristics'!$C:$C,0))),"",INDEX('Policy Characteristics'!D:D,MATCH($C170,'Policy Characteristics'!$C:$C,0)))</f>
        <v>Ban New Power Plants</v>
      </c>
      <c r="K170" s="277" t="str">
        <f>IF(ISBLANK(INDEX('Policy Characteristics'!E:E,MATCH($C170,'Policy Characteristics'!$C:$C,0))),"",INDEX('Policy Characteristics'!E:E,MATCH($C170,'Policy Characteristics'!$C:$C,0)))</f>
        <v>elec ban new power plants</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prevents new capacity of the selected type(s) from being built or deployed.</v>
      </c>
      <c r="Q170" s="277" t="str">
        <f>IF(ISBLANK(INDEX('Policy Characteristics'!K:K,MATCH($C170,'Policy Characteristics'!$C:$C,0))),"",INDEX('Policy Characteristics'!K:K,MATCH($C170,'Policy Characteristics'!$C:$C,0)))</f>
        <v>electricity-sector-main.html#ban</v>
      </c>
      <c r="R170" s="277" t="str">
        <f>IF(ISBLANK(INDEX('Policy Characteristics'!L:L,MATCH($C170,'Policy Characteristics'!$C:$C,0))),"",INDEX('Policy Characteristics'!L:L,MATCH($C170,'Policy Characteristics'!$C:$C,0)))</f>
        <v>ban-new-capacity.html</v>
      </c>
    </row>
    <row r="171" spans="1:18" s="4" customFormat="1" x14ac:dyDescent="0.25">
      <c r="A171" s="277" t="str">
        <f>IF(ISBLANK(INDEX('Policy Characteristics'!A:A,MATCH($C171,'Policy Characteristics'!$C:$C,0))),"",INDEX('Policy Characteristics'!A:A,MATCH($C171,'Policy Characteristics'!$C:$C,0)))</f>
        <v>Electricity Supply</v>
      </c>
      <c r="B171" s="286" t="str">
        <f>IF(ISBLANK(INDEX('Policy Characteristics'!B:B,MATCH($C171,'Policy Characteristics'!$C:$C,0))),"",INDEX('Policy Characteristics'!B:B,MATCH($C171,'Policy Characteristics'!$C:$C,0)))</f>
        <v>Ban New Power Plants</v>
      </c>
      <c r="C171" s="277" t="str">
        <f t="shared" si="15"/>
        <v>Boolean Ban New Power Plants</v>
      </c>
      <c r="D171" s="6" t="s">
        <v>330</v>
      </c>
      <c r="E171" s="47"/>
      <c r="F171" s="6" t="s">
        <v>332</v>
      </c>
      <c r="G171" s="47"/>
      <c r="H171" s="44">
        <v>614</v>
      </c>
      <c r="I171" s="348" t="s">
        <v>45</v>
      </c>
      <c r="J171" s="278" t="str">
        <f>IF(ISBLANK(INDEX('Policy Characteristics'!D:D,MATCH($C171,'Policy Characteristics'!$C:$C,0))),"",INDEX('Policy Characteristics'!D:D,MATCH($C171,'Policy Characteristics'!$C:$C,0)))</f>
        <v>Ban New Power Plants</v>
      </c>
      <c r="K171" s="277" t="str">
        <f>IF(ISBLANK(INDEX('Policy Characteristics'!E:E,MATCH($C171,'Policy Characteristics'!$C:$C,0))),"",INDEX('Policy Characteristics'!E:E,MATCH($C171,'Policy Characteristics'!$C:$C,0)))</f>
        <v>elec ban new power plants</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prevents new capacity of the selected type(s) from being built or deployed.</v>
      </c>
      <c r="Q171" s="277" t="str">
        <f>IF(ISBLANK(INDEX('Policy Characteristics'!K:K,MATCH($C171,'Policy Characteristics'!$C:$C,0))),"",INDEX('Policy Characteristics'!K:K,MATCH($C171,'Policy Characteristics'!$C:$C,0)))</f>
        <v>electricity-sector-main.html#ban</v>
      </c>
      <c r="R171" s="277" t="str">
        <f>IF(ISBLANK(INDEX('Policy Characteristics'!L:L,MATCH($C171,'Policy Characteristics'!$C:$C,0))),"",INDEX('Policy Characteristics'!L:L,MATCH($C171,'Policy Characteristics'!$C:$C,0)))</f>
        <v>ban-new-capacity.html</v>
      </c>
    </row>
    <row r="172" spans="1:18" s="4"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277" t="str">
        <f t="shared" si="15"/>
        <v>Boolean Ban New Power Plants</v>
      </c>
      <c r="D172" s="6" t="s">
        <v>468</v>
      </c>
      <c r="E172" s="47"/>
      <c r="F172" s="6" t="s">
        <v>467</v>
      </c>
      <c r="G172" s="47"/>
      <c r="H172" s="44">
        <v>116</v>
      </c>
      <c r="I172" s="348"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si="16"/>
        <v>Boolean Ban New Power Plants</v>
      </c>
      <c r="D173" s="6" t="s">
        <v>477</v>
      </c>
      <c r="E173" s="47"/>
      <c r="F173" s="6" t="s">
        <v>478</v>
      </c>
      <c r="G173" s="47"/>
      <c r="H173" s="44">
        <v>615</v>
      </c>
      <c r="I173" s="348" t="s">
        <v>45</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2825</v>
      </c>
      <c r="E174" s="47"/>
      <c r="F174" s="6" t="s">
        <v>2517</v>
      </c>
      <c r="G174" s="47"/>
      <c r="H174" s="44">
        <v>616</v>
      </c>
      <c r="I174" s="348" t="s">
        <v>45</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2826</v>
      </c>
      <c r="E175" s="47"/>
      <c r="F175" s="6" t="s">
        <v>2663</v>
      </c>
      <c r="G175" s="47"/>
      <c r="H175" s="44">
        <v>617</v>
      </c>
      <c r="I175" s="348" t="s">
        <v>45</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2827</v>
      </c>
      <c r="E176" s="47"/>
      <c r="F176" s="6" t="s">
        <v>2519</v>
      </c>
      <c r="G176" s="47"/>
      <c r="H176" s="44">
        <v>618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2"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Carbon Capture and Sequestration</v>
      </c>
      <c r="C177" s="341" t="s">
        <v>3115</v>
      </c>
      <c r="D177" s="47" t="s">
        <v>471</v>
      </c>
      <c r="E177" s="47"/>
      <c r="F177" s="47" t="s">
        <v>470</v>
      </c>
      <c r="G177" s="6"/>
      <c r="H177" s="49">
        <v>876</v>
      </c>
      <c r="I177" s="349" t="s">
        <v>44</v>
      </c>
      <c r="J177" s="278" t="str">
        <f>IF(ISBLANK(INDEX('Policy Characteristics'!D:D,MATCH($C177,'Policy Characteristics'!$C:$C,0))),"",INDEX('Policy Characteristics'!D:D,MATCH($C177,'Policy Characteristics'!$C:$C,0)))</f>
        <v>Electricity Sector CCS</v>
      </c>
      <c r="K177" s="277" t="str">
        <f>IF(ISBLANK(INDEX('Policy Characteristics'!E:E,MATCH($C177,'Policy Characteristics'!$C:$C,0))),"",INDEX('Policy Characteristics'!E:E,MATCH($C177,'Policy Characteristics'!$C:$C,0)))</f>
        <v>elec CCS</v>
      </c>
      <c r="L177" s="285">
        <f>IF(ISBLANK(INDEX('Policy Characteristics'!F:F,MATCH($C177,'Policy Characteristics'!$C:$C,0))),"",INDEX('Policy Characteristics'!F:F,MATCH($C177,'Policy Characteristics'!$C:$C,0)))</f>
        <v>0</v>
      </c>
      <c r="M177" s="285">
        <f>IF(ISBLANK(INDEX('Policy Characteristics'!G:G,MATCH($C177,'Policy Characteristics'!$C:$C,0))),"",INDEX('Policy Characteristics'!G:G,MATCH($C177,'Policy Characteristics'!$C:$C,0)))</f>
        <v>1</v>
      </c>
      <c r="N177" s="285">
        <f>IF(ISBLANK(INDEX('Policy Characteristics'!H:H,MATCH($C177,'Policy Characteristics'!$C:$C,0))),"",INDEX('Policy Characteristics'!H:H,MATCH($C177,'Policy Characteristics'!$C:$C,0)))</f>
        <v>0.01</v>
      </c>
      <c r="O177" s="277" t="str">
        <f>IF(ISBLANK(INDEX('Policy Characteristics'!I:I,MATCH($C177,'Policy Characteristics'!$C:$C,0))),"",INDEX('Policy Characteristics'!I:I,MATCH($C177,'Policy Characteristics'!$C:$C,0)))</f>
        <v>% of CO2 captured</v>
      </c>
      <c r="P177" s="277" t="str">
        <f>IF(ISBLANK(INDEX('Policy Characteristics'!J:J,MATCH($C177,'Policy Characteristics'!$C:$C,0))),"",INDEX('Policy Characteristics'!J:J,MATCH($C177,'Policy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7" s="277" t="str">
        <f>IF(ISBLANK(INDEX('Policy Characteristics'!K:K,MATCH($C177,'Policy Characteristics'!$C:$C,0))),"",INDEX('Policy Characteristics'!K:K,MATCH($C177,'Policy Characteristics'!$C:$C,0)))</f>
        <v>ccs.html#ccs</v>
      </c>
      <c r="R177" s="277" t="str">
        <f>IF(ISBLANK(INDEX('Policy Characteristics'!L:L,MATCH($C177,'Policy Characteristics'!$C:$C,0))),"",INDEX('Policy Characteristics'!L:L,MATCH($C177,'Policy Characteristics'!$C:$C,0)))</f>
        <v>carbon-capture-and-sequestration.html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Carbon Capture and Sequestration</v>
      </c>
      <c r="C178" s="277" t="str">
        <f t="shared" ref="C178:C192" si="17">C$177</f>
        <v>Electricity Sector Fraction of Potential Additional CCS Achieved</v>
      </c>
      <c r="D178" s="6" t="s">
        <v>327</v>
      </c>
      <c r="E178" s="47"/>
      <c r="F178" s="6" t="s">
        <v>328</v>
      </c>
      <c r="G178" s="47"/>
      <c r="H178" s="49">
        <v>877</v>
      </c>
      <c r="I178" s="349" t="s">
        <v>44</v>
      </c>
      <c r="J178" s="278" t="str">
        <f>IF(ISBLANK(INDEX('Policy Characteristics'!D:D,MATCH($C178,'Policy Characteristics'!$C:$C,0))),"",INDEX('Policy Characteristics'!D:D,MATCH($C178,'Policy Characteristics'!$C:$C,0)))</f>
        <v>Electricity Sector CCS</v>
      </c>
      <c r="K178" s="277" t="str">
        <f>IF(ISBLANK(INDEX('Policy Characteristics'!E:E,MATCH($C178,'Policy Characteristics'!$C:$C,0))),"",INDEX('Policy Characteristics'!E:E,MATCH($C178,'Policy Characteristics'!$C:$C,0)))</f>
        <v>elec CCS</v>
      </c>
      <c r="L178" s="285">
        <f>IF(ISBLANK(INDEX('Policy Characteristics'!F:F,MATCH($C178,'Policy Characteristics'!$C:$C,0))),"",INDEX('Policy Characteristics'!F:F,MATCH($C178,'Policy Characteristics'!$C:$C,0)))</f>
        <v>0</v>
      </c>
      <c r="M178" s="285">
        <f>IF(ISBLANK(INDEX('Policy Characteristics'!G:G,MATCH($C178,'Policy Characteristics'!$C:$C,0))),"",INDEX('Policy Characteristics'!G:G,MATCH($C178,'Policy Characteristics'!$C:$C,0)))</f>
        <v>1</v>
      </c>
      <c r="N178" s="285">
        <f>IF(ISBLANK(INDEX('Policy Characteristics'!H:H,MATCH($C178,'Policy Characteristics'!$C:$C,0))),"",INDEX('Policy Characteristics'!H:H,MATCH($C178,'Policy Characteristics'!$C:$C,0)))</f>
        <v>0.01</v>
      </c>
      <c r="O178" s="277" t="str">
        <f>IF(ISBLANK(INDEX('Policy Characteristics'!I:I,MATCH($C178,'Policy Characteristics'!$C:$C,0))),"",INDEX('Policy Characteristics'!I:I,MATCH($C178,'Policy Characteristics'!$C:$C,0)))</f>
        <v>% of CO2 captured</v>
      </c>
      <c r="P178" s="277" t="str">
        <f>IF(ISBLANK(INDEX('Policy Characteristics'!J:J,MATCH($C178,'Policy Characteristics'!$C:$C,0))),"",INDEX('Policy Characteristics'!J:J,MATCH($C178,'Policy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8" s="277" t="str">
        <f>IF(ISBLANK(INDEX('Policy Characteristics'!K:K,MATCH($C178,'Policy Characteristics'!$C:$C,0))),"",INDEX('Policy Characteristics'!K:K,MATCH($C178,'Policy Characteristics'!$C:$C,0)))</f>
        <v>ccs.html#ccs</v>
      </c>
      <c r="R178" s="277" t="str">
        <f>IF(ISBLANK(INDEX('Policy Characteristics'!L:L,MATCH($C178,'Policy Characteristics'!$C:$C,0))),"",INDEX('Policy Characteristics'!L:L,MATCH($C178,'Policy Characteristics'!$C:$C,0)))</f>
        <v>carbon-capture-and-sequestration.html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Carbon Capture and Sequestration</v>
      </c>
      <c r="C179" s="277" t="str">
        <f t="shared" si="17"/>
        <v>Electricity Sector Fraction of Potential Additional CCS Achieved</v>
      </c>
      <c r="D179" s="6" t="s">
        <v>77</v>
      </c>
      <c r="E179" s="47"/>
      <c r="F179" s="6" t="s">
        <v>89</v>
      </c>
      <c r="G179" s="47"/>
      <c r="H179" s="49">
        <v>878</v>
      </c>
      <c r="I179" s="348" t="s">
        <v>45</v>
      </c>
      <c r="J179" s="278" t="str">
        <f>IF(ISBLANK(INDEX('Policy Characteristics'!D:D,MATCH($C179,'Policy Characteristics'!$C:$C,0))),"",INDEX('Policy Characteristics'!D:D,MATCH($C179,'Policy Characteristics'!$C:$C,0)))</f>
        <v>Electricity Sector CCS</v>
      </c>
      <c r="K179" s="277" t="str">
        <f>IF(ISBLANK(INDEX('Policy Characteristics'!E:E,MATCH($C179,'Policy Characteristics'!$C:$C,0))),"",INDEX('Policy Characteristics'!E:E,MATCH($C179,'Policy Characteristics'!$C:$C,0)))</f>
        <v>elec CCS</v>
      </c>
      <c r="L179" s="285">
        <f>IF(ISBLANK(INDEX('Policy Characteristics'!F:F,MATCH($C179,'Policy Characteristics'!$C:$C,0))),"",INDEX('Policy Characteristics'!F:F,MATCH($C179,'Policy Characteristics'!$C:$C,0)))</f>
        <v>0</v>
      </c>
      <c r="M179" s="285">
        <f>IF(ISBLANK(INDEX('Policy Characteristics'!G:G,MATCH($C179,'Policy Characteristics'!$C:$C,0))),"",INDEX('Policy Characteristics'!G:G,MATCH($C179,'Policy Characteristics'!$C:$C,0)))</f>
        <v>1</v>
      </c>
      <c r="N179" s="285">
        <f>IF(ISBLANK(INDEX('Policy Characteristics'!H:H,MATCH($C179,'Policy Characteristics'!$C:$C,0))),"",INDEX('Policy Characteristics'!H:H,MATCH($C179,'Policy Characteristics'!$C:$C,0)))</f>
        <v>0.01</v>
      </c>
      <c r="O179" s="277" t="str">
        <f>IF(ISBLANK(INDEX('Policy Characteristics'!I:I,MATCH($C179,'Policy Characteristics'!$C:$C,0))),"",INDEX('Policy Characteristics'!I:I,MATCH($C179,'Policy Characteristics'!$C:$C,0)))</f>
        <v>% of CO2 captured</v>
      </c>
      <c r="P179" s="277" t="str">
        <f>IF(ISBLANK(INDEX('Policy Characteristics'!J:J,MATCH($C179,'Policy Characteristics'!$C:$C,0))),"",INDEX('Policy Characteristics'!J:J,MATCH($C179,'Policy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9" s="277" t="str">
        <f>IF(ISBLANK(INDEX('Policy Characteristics'!K:K,MATCH($C179,'Policy Characteristics'!$C:$C,0))),"",INDEX('Policy Characteristics'!K:K,MATCH($C179,'Policy Characteristics'!$C:$C,0)))</f>
        <v>ccs.html#ccs</v>
      </c>
      <c r="R179" s="277" t="str">
        <f>IF(ISBLANK(INDEX('Policy Characteristics'!L:L,MATCH($C179,'Policy Characteristics'!$C:$C,0))),"",INDEX('Policy Characteristics'!L:L,MATCH($C179,'Policy Characteristics'!$C:$C,0)))</f>
        <v>carbon-capture-and-sequestration.html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Carbon Capture and Sequestration</v>
      </c>
      <c r="C180" s="277" t="str">
        <f t="shared" si="17"/>
        <v>Electricity Sector Fraction of Potential Additional CCS Achieved</v>
      </c>
      <c r="D180" s="6" t="s">
        <v>78</v>
      </c>
      <c r="E180" s="47"/>
      <c r="F180" s="6" t="s">
        <v>90</v>
      </c>
      <c r="G180" s="47"/>
      <c r="H180" s="49">
        <v>879</v>
      </c>
      <c r="I180" s="348" t="s">
        <v>45</v>
      </c>
      <c r="J180" s="278" t="str">
        <f>IF(ISBLANK(INDEX('Policy Characteristics'!D:D,MATCH($C180,'Policy Characteristics'!$C:$C,0))),"",INDEX('Policy Characteristics'!D:D,MATCH($C180,'Policy Characteristics'!$C:$C,0)))</f>
        <v>Electricity Sector CCS</v>
      </c>
      <c r="K180" s="277" t="str">
        <f>IF(ISBLANK(INDEX('Policy Characteristics'!E:E,MATCH($C180,'Policy Characteristics'!$C:$C,0))),"",INDEX('Policy Characteristics'!E:E,MATCH($C180,'Policy Characteristics'!$C:$C,0)))</f>
        <v>elec CCS</v>
      </c>
      <c r="L180" s="285">
        <f>IF(ISBLANK(INDEX('Policy Characteristics'!F:F,MATCH($C180,'Policy Characteristics'!$C:$C,0))),"",INDEX('Policy Characteristics'!F:F,MATCH($C180,'Policy Characteristics'!$C:$C,0)))</f>
        <v>0</v>
      </c>
      <c r="M180" s="285">
        <f>IF(ISBLANK(INDEX('Policy Characteristics'!G:G,MATCH($C180,'Policy Characteristics'!$C:$C,0))),"",INDEX('Policy Characteristics'!G:G,MATCH($C180,'Policy Characteristics'!$C:$C,0)))</f>
        <v>1</v>
      </c>
      <c r="N180" s="285">
        <f>IF(ISBLANK(INDEX('Policy Characteristics'!H:H,MATCH($C180,'Policy Characteristics'!$C:$C,0))),"",INDEX('Policy Characteristics'!H:H,MATCH($C180,'Policy Characteristics'!$C:$C,0)))</f>
        <v>0.01</v>
      </c>
      <c r="O180" s="277" t="str">
        <f>IF(ISBLANK(INDEX('Policy Characteristics'!I:I,MATCH($C180,'Policy Characteristics'!$C:$C,0))),"",INDEX('Policy Characteristics'!I:I,MATCH($C180,'Policy Characteristics'!$C:$C,0)))</f>
        <v>% of CO2 captured</v>
      </c>
      <c r="P180" s="277" t="str">
        <f>IF(ISBLANK(INDEX('Policy Characteristics'!J:J,MATCH($C180,'Policy Characteristics'!$C:$C,0))),"",INDEX('Policy Characteristics'!J:J,MATCH($C180,'Policy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0" s="277" t="str">
        <f>IF(ISBLANK(INDEX('Policy Characteristics'!K:K,MATCH($C180,'Policy Characteristics'!$C:$C,0))),"",INDEX('Policy Characteristics'!K:K,MATCH($C180,'Policy Characteristics'!$C:$C,0)))</f>
        <v>ccs.html#ccs</v>
      </c>
      <c r="R180" s="277" t="str">
        <f>IF(ISBLANK(INDEX('Policy Characteristics'!L:L,MATCH($C180,'Policy Characteristics'!$C:$C,0))),"",INDEX('Policy Characteristics'!L:L,MATCH($C180,'Policy Characteristics'!$C:$C,0)))</f>
        <v>carbon-capture-and-sequestration.html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Carbon Capture and Sequestration</v>
      </c>
      <c r="C181" s="277" t="str">
        <f t="shared" si="17"/>
        <v>Electricity Sector Fraction of Potential Additional CCS Achieved</v>
      </c>
      <c r="D181" s="6" t="s">
        <v>472</v>
      </c>
      <c r="E181" s="47"/>
      <c r="F181" s="6" t="s">
        <v>475</v>
      </c>
      <c r="G181" s="47"/>
      <c r="H181" s="49">
        <v>880</v>
      </c>
      <c r="I181" s="348" t="s">
        <v>45</v>
      </c>
      <c r="J181" s="278" t="str">
        <f>IF(ISBLANK(INDEX('Policy Characteristics'!D:D,MATCH($C181,'Policy Characteristics'!$C:$C,0))),"",INDEX('Policy Characteristics'!D:D,MATCH($C181,'Policy Characteristics'!$C:$C,0)))</f>
        <v>Electricity Sector CCS</v>
      </c>
      <c r="K181" s="277" t="str">
        <f>IF(ISBLANK(INDEX('Policy Characteristics'!E:E,MATCH($C181,'Policy Characteristics'!$C:$C,0))),"",INDEX('Policy Characteristics'!E:E,MATCH($C181,'Policy Characteristics'!$C:$C,0)))</f>
        <v>elec CCS</v>
      </c>
      <c r="L181" s="285">
        <f>IF(ISBLANK(INDEX('Policy Characteristics'!F:F,MATCH($C181,'Policy Characteristics'!$C:$C,0))),"",INDEX('Policy Characteristics'!F:F,MATCH($C181,'Policy Characteristics'!$C:$C,0)))</f>
        <v>0</v>
      </c>
      <c r="M181" s="285">
        <f>IF(ISBLANK(INDEX('Policy Characteristics'!G:G,MATCH($C181,'Policy Characteristics'!$C:$C,0))),"",INDEX('Policy Characteristics'!G:G,MATCH($C181,'Policy Characteristics'!$C:$C,0)))</f>
        <v>1</v>
      </c>
      <c r="N181" s="285">
        <f>IF(ISBLANK(INDEX('Policy Characteristics'!H:H,MATCH($C181,'Policy Characteristics'!$C:$C,0))),"",INDEX('Policy Characteristics'!H:H,MATCH($C181,'Policy Characteristics'!$C:$C,0)))</f>
        <v>0.01</v>
      </c>
      <c r="O181" s="277" t="str">
        <f>IF(ISBLANK(INDEX('Policy Characteristics'!I:I,MATCH($C181,'Policy Characteristics'!$C:$C,0))),"",INDEX('Policy Characteristics'!I:I,MATCH($C181,'Policy Characteristics'!$C:$C,0)))</f>
        <v>% of CO2 captured</v>
      </c>
      <c r="P181" s="277" t="str">
        <f>IF(ISBLANK(INDEX('Policy Characteristics'!J:J,MATCH($C181,'Policy Characteristics'!$C:$C,0))),"",INDEX('Policy Characteristics'!J:J,MATCH($C181,'Policy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1" s="277" t="str">
        <f>IF(ISBLANK(INDEX('Policy Characteristics'!K:K,MATCH($C181,'Policy Characteristics'!$C:$C,0))),"",INDEX('Policy Characteristics'!K:K,MATCH($C181,'Policy Characteristics'!$C:$C,0)))</f>
        <v>ccs.html#ccs</v>
      </c>
      <c r="R181" s="277" t="str">
        <f>IF(ISBLANK(INDEX('Policy Characteristics'!L:L,MATCH($C181,'Policy Characteristics'!$C:$C,0))),"",INDEX('Policy Characteristics'!L:L,MATCH($C181,'Policy Characteristics'!$C:$C,0)))</f>
        <v>carbon-capture-and-sequestration.html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Carbon Capture and Sequestration</v>
      </c>
      <c r="C182" s="277" t="str">
        <f t="shared" si="17"/>
        <v>Electricity Sector Fraction of Potential Additional CCS Achieved</v>
      </c>
      <c r="D182" s="6" t="s">
        <v>79</v>
      </c>
      <c r="E182" s="47"/>
      <c r="F182" s="6" t="s">
        <v>91</v>
      </c>
      <c r="G182" s="47"/>
      <c r="H182" s="49">
        <v>881</v>
      </c>
      <c r="I182" s="348" t="s">
        <v>45</v>
      </c>
      <c r="J182" s="278" t="str">
        <f>IF(ISBLANK(INDEX('Policy Characteristics'!D:D,MATCH($C182,'Policy Characteristics'!$C:$C,0))),"",INDEX('Policy Characteristics'!D:D,MATCH($C182,'Policy Characteristics'!$C:$C,0)))</f>
        <v>Electricity Sector CCS</v>
      </c>
      <c r="K182" s="277" t="str">
        <f>IF(ISBLANK(INDEX('Policy Characteristics'!E:E,MATCH($C182,'Policy Characteristics'!$C:$C,0))),"",INDEX('Policy Characteristics'!E:E,MATCH($C182,'Policy Characteristics'!$C:$C,0)))</f>
        <v>elec CCS</v>
      </c>
      <c r="L182" s="285">
        <f>IF(ISBLANK(INDEX('Policy Characteristics'!F:F,MATCH($C182,'Policy Characteristics'!$C:$C,0))),"",INDEX('Policy Characteristics'!F:F,MATCH($C182,'Policy Characteristics'!$C:$C,0)))</f>
        <v>0</v>
      </c>
      <c r="M182" s="285">
        <f>IF(ISBLANK(INDEX('Policy Characteristics'!G:G,MATCH($C182,'Policy Characteristics'!$C:$C,0))),"",INDEX('Policy Characteristics'!G:G,MATCH($C182,'Policy Characteristics'!$C:$C,0)))</f>
        <v>1</v>
      </c>
      <c r="N182" s="285">
        <f>IF(ISBLANK(INDEX('Policy Characteristics'!H:H,MATCH($C182,'Policy Characteristics'!$C:$C,0))),"",INDEX('Policy Characteristics'!H:H,MATCH($C182,'Policy Characteristics'!$C:$C,0)))</f>
        <v>0.01</v>
      </c>
      <c r="O182" s="277" t="str">
        <f>IF(ISBLANK(INDEX('Policy Characteristics'!I:I,MATCH($C182,'Policy Characteristics'!$C:$C,0))),"",INDEX('Policy Characteristics'!I:I,MATCH($C182,'Policy Characteristics'!$C:$C,0)))</f>
        <v>% of CO2 captured</v>
      </c>
      <c r="P182" s="277" t="str">
        <f>IF(ISBLANK(INDEX('Policy Characteristics'!J:J,MATCH($C182,'Policy Characteristics'!$C:$C,0))),"",INDEX('Policy Characteristics'!J:J,MATCH($C182,'Policy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2" s="277" t="str">
        <f>IF(ISBLANK(INDEX('Policy Characteristics'!K:K,MATCH($C182,'Policy Characteristics'!$C:$C,0))),"",INDEX('Policy Characteristics'!K:K,MATCH($C182,'Policy Characteristics'!$C:$C,0)))</f>
        <v>ccs.html#ccs</v>
      </c>
      <c r="R182" s="277" t="str">
        <f>IF(ISBLANK(INDEX('Policy Characteristics'!L:L,MATCH($C182,'Policy Characteristics'!$C:$C,0))),"",INDEX('Policy Characteristics'!L:L,MATCH($C182,'Policy Characteristics'!$C:$C,0)))</f>
        <v>carbon-capture-and-sequestration.html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Carbon Capture and Sequestration</v>
      </c>
      <c r="C183" s="277" t="str">
        <f t="shared" si="17"/>
        <v>Electricity Sector Fraction of Potential Additional CCS Achieved</v>
      </c>
      <c r="D183" s="6" t="s">
        <v>80</v>
      </c>
      <c r="E183" s="47"/>
      <c r="F183" s="6" t="s">
        <v>92</v>
      </c>
      <c r="G183" s="47"/>
      <c r="H183" s="49">
        <v>882</v>
      </c>
      <c r="I183" s="348" t="s">
        <v>45</v>
      </c>
      <c r="J183" s="278" t="str">
        <f>IF(ISBLANK(INDEX('Policy Characteristics'!D:D,MATCH($C183,'Policy Characteristics'!$C:$C,0))),"",INDEX('Policy Characteristics'!D:D,MATCH($C183,'Policy Characteristics'!$C:$C,0)))</f>
        <v>Electricity Sector CCS</v>
      </c>
      <c r="K183" s="277" t="str">
        <f>IF(ISBLANK(INDEX('Policy Characteristics'!E:E,MATCH($C183,'Policy Characteristics'!$C:$C,0))),"",INDEX('Policy Characteristics'!E:E,MATCH($C183,'Policy Characteristics'!$C:$C,0)))</f>
        <v>elec CCS</v>
      </c>
      <c r="L183" s="285">
        <f>IF(ISBLANK(INDEX('Policy Characteristics'!F:F,MATCH($C183,'Policy Characteristics'!$C:$C,0))),"",INDEX('Policy Characteristics'!F:F,MATCH($C183,'Policy Characteristics'!$C:$C,0)))</f>
        <v>0</v>
      </c>
      <c r="M183" s="285">
        <f>IF(ISBLANK(INDEX('Policy Characteristics'!G:G,MATCH($C183,'Policy Characteristics'!$C:$C,0))),"",INDEX('Policy Characteristics'!G:G,MATCH($C183,'Policy Characteristics'!$C:$C,0)))</f>
        <v>1</v>
      </c>
      <c r="N183" s="285">
        <f>IF(ISBLANK(INDEX('Policy Characteristics'!H:H,MATCH($C183,'Policy Characteristics'!$C:$C,0))),"",INDEX('Policy Characteristics'!H:H,MATCH($C183,'Policy Characteristics'!$C:$C,0)))</f>
        <v>0.01</v>
      </c>
      <c r="O183" s="277" t="str">
        <f>IF(ISBLANK(INDEX('Policy Characteristics'!I:I,MATCH($C183,'Policy Characteristics'!$C:$C,0))),"",INDEX('Policy Characteristics'!I:I,MATCH($C183,'Policy Characteristics'!$C:$C,0)))</f>
        <v>% of CO2 captured</v>
      </c>
      <c r="P183" s="277" t="str">
        <f>IF(ISBLANK(INDEX('Policy Characteristics'!J:J,MATCH($C183,'Policy Characteristics'!$C:$C,0))),"",INDEX('Policy Characteristics'!J:J,MATCH($C183,'Policy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3" s="277" t="str">
        <f>IF(ISBLANK(INDEX('Policy Characteristics'!K:K,MATCH($C183,'Policy Characteristics'!$C:$C,0))),"",INDEX('Policy Characteristics'!K:K,MATCH($C183,'Policy Characteristics'!$C:$C,0)))</f>
        <v>ccs.html#ccs</v>
      </c>
      <c r="R183" s="277" t="str">
        <f>IF(ISBLANK(INDEX('Policy Characteristics'!L:L,MATCH($C183,'Policy Characteristics'!$C:$C,0))),"",INDEX('Policy Characteristics'!L:L,MATCH($C183,'Policy Characteristics'!$C:$C,0)))</f>
        <v>carbon-capture-and-sequestration.html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Carbon Capture and Sequestration</v>
      </c>
      <c r="C184" s="277" t="str">
        <f t="shared" si="17"/>
        <v>Electricity Sector Fraction of Potential Additional CCS Achieved</v>
      </c>
      <c r="D184" s="6" t="s">
        <v>81</v>
      </c>
      <c r="E184" s="47"/>
      <c r="F184" s="6" t="s">
        <v>93</v>
      </c>
      <c r="G184" s="47"/>
      <c r="H184" s="49">
        <v>883</v>
      </c>
      <c r="I184" s="349" t="s">
        <v>44</v>
      </c>
      <c r="J184" s="278" t="str">
        <f>IF(ISBLANK(INDEX('Policy Characteristics'!D:D,MATCH($C184,'Policy Characteristics'!$C:$C,0))),"",INDEX('Policy Characteristics'!D:D,MATCH($C184,'Policy Characteristics'!$C:$C,0)))</f>
        <v>Electricity Sector CCS</v>
      </c>
      <c r="K184" s="277" t="str">
        <f>IF(ISBLANK(INDEX('Policy Characteristics'!E:E,MATCH($C184,'Policy Characteristics'!$C:$C,0))),"",INDEX('Policy Characteristics'!E:E,MATCH($C184,'Policy Characteristics'!$C:$C,0)))</f>
        <v>elec CCS</v>
      </c>
      <c r="L184" s="285">
        <f>IF(ISBLANK(INDEX('Policy Characteristics'!F:F,MATCH($C184,'Policy Characteristics'!$C:$C,0))),"",INDEX('Policy Characteristics'!F:F,MATCH($C184,'Policy Characteristics'!$C:$C,0)))</f>
        <v>0</v>
      </c>
      <c r="M184" s="285">
        <f>IF(ISBLANK(INDEX('Policy Characteristics'!G:G,MATCH($C184,'Policy Characteristics'!$C:$C,0))),"",INDEX('Policy Characteristics'!G:G,MATCH($C184,'Policy Characteristics'!$C:$C,0)))</f>
        <v>1</v>
      </c>
      <c r="N184" s="285">
        <f>IF(ISBLANK(INDEX('Policy Characteristics'!H:H,MATCH($C184,'Policy Characteristics'!$C:$C,0))),"",INDEX('Policy Characteristics'!H:H,MATCH($C184,'Policy Characteristics'!$C:$C,0)))</f>
        <v>0.01</v>
      </c>
      <c r="O184" s="277" t="str">
        <f>IF(ISBLANK(INDEX('Policy Characteristics'!I:I,MATCH($C184,'Policy Characteristics'!$C:$C,0))),"",INDEX('Policy Characteristics'!I:I,MATCH($C184,'Policy Characteristics'!$C:$C,0)))</f>
        <v>% of CO2 captured</v>
      </c>
      <c r="P184" s="277" t="str">
        <f>IF(ISBLANK(INDEX('Policy Characteristics'!J:J,MATCH($C184,'Policy Characteristics'!$C:$C,0))),"",INDEX('Policy Characteristics'!J:J,MATCH($C184,'Policy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4" s="277" t="str">
        <f>IF(ISBLANK(INDEX('Policy Characteristics'!K:K,MATCH($C184,'Policy Characteristics'!$C:$C,0))),"",INDEX('Policy Characteristics'!K:K,MATCH($C184,'Policy Characteristics'!$C:$C,0)))</f>
        <v>ccs.html#ccs</v>
      </c>
      <c r="R184" s="277" t="str">
        <f>IF(ISBLANK(INDEX('Policy Characteristics'!L:L,MATCH($C184,'Policy Characteristics'!$C:$C,0))),"",INDEX('Policy Characteristics'!L:L,MATCH($C184,'Policy Characteristics'!$C:$C,0)))</f>
        <v>carbon-capture-and-sequestration.html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Carbon Capture and Sequestration</v>
      </c>
      <c r="C185" s="277" t="str">
        <f t="shared" si="17"/>
        <v>Electricity Sector Fraction of Potential Additional CCS Achieved</v>
      </c>
      <c r="D185" s="6" t="s">
        <v>2469</v>
      </c>
      <c r="E185" s="47"/>
      <c r="F185" s="6" t="s">
        <v>460</v>
      </c>
      <c r="G185" s="47"/>
      <c r="H185" s="49">
        <v>884</v>
      </c>
      <c r="I185" s="348" t="s">
        <v>45</v>
      </c>
      <c r="J185" s="278" t="str">
        <f>IF(ISBLANK(INDEX('Policy Characteristics'!D:D,MATCH($C185,'Policy Characteristics'!$C:$C,0))),"",INDEX('Policy Characteristics'!D:D,MATCH($C185,'Policy Characteristics'!$C:$C,0)))</f>
        <v>Electricity Sector CCS</v>
      </c>
      <c r="K185" s="277" t="str">
        <f>IF(ISBLANK(INDEX('Policy Characteristics'!E:E,MATCH($C185,'Policy Characteristics'!$C:$C,0))),"",INDEX('Policy Characteristics'!E:E,MATCH($C185,'Policy Characteristics'!$C:$C,0)))</f>
        <v>elec CCS</v>
      </c>
      <c r="L185" s="285">
        <f>IF(ISBLANK(INDEX('Policy Characteristics'!F:F,MATCH($C185,'Policy Characteristics'!$C:$C,0))),"",INDEX('Policy Characteristics'!F:F,MATCH($C185,'Policy Characteristics'!$C:$C,0)))</f>
        <v>0</v>
      </c>
      <c r="M185" s="285">
        <f>IF(ISBLANK(INDEX('Policy Characteristics'!G:G,MATCH($C185,'Policy Characteristics'!$C:$C,0))),"",INDEX('Policy Characteristics'!G:G,MATCH($C185,'Policy Characteristics'!$C:$C,0)))</f>
        <v>1</v>
      </c>
      <c r="N185" s="285">
        <f>IF(ISBLANK(INDEX('Policy Characteristics'!H:H,MATCH($C185,'Policy Characteristics'!$C:$C,0))),"",INDEX('Policy Characteristics'!H:H,MATCH($C185,'Policy Characteristics'!$C:$C,0)))</f>
        <v>0.01</v>
      </c>
      <c r="O185" s="277" t="str">
        <f>IF(ISBLANK(INDEX('Policy Characteristics'!I:I,MATCH($C185,'Policy Characteristics'!$C:$C,0))),"",INDEX('Policy Characteristics'!I:I,MATCH($C185,'Policy Characteristics'!$C:$C,0)))</f>
        <v>% of CO2 captured</v>
      </c>
      <c r="P185" s="277" t="str">
        <f>IF(ISBLANK(INDEX('Policy Characteristics'!J:J,MATCH($C185,'Policy Characteristics'!$C:$C,0))),"",INDEX('Policy Characteristics'!J:J,MATCH($C185,'Policy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5" s="277" t="str">
        <f>IF(ISBLANK(INDEX('Policy Characteristics'!K:K,MATCH($C185,'Policy Characteristics'!$C:$C,0))),"",INDEX('Policy Characteristics'!K:K,MATCH($C185,'Policy Characteristics'!$C:$C,0)))</f>
        <v>ccs.html#ccs</v>
      </c>
      <c r="R185" s="277" t="str">
        <f>IF(ISBLANK(INDEX('Policy Characteristics'!L:L,MATCH($C185,'Policy Characteristics'!$C:$C,0))),"",INDEX('Policy Characteristics'!L:L,MATCH($C185,'Policy Characteristics'!$C:$C,0)))</f>
        <v>carbon-capture-and-sequestration.html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Carbon Capture and Sequestration</v>
      </c>
      <c r="C186" s="277" t="str">
        <f t="shared" si="17"/>
        <v>Electricity Sector Fraction of Potential Additional CCS Achieved</v>
      </c>
      <c r="D186" s="6" t="s">
        <v>329</v>
      </c>
      <c r="E186" s="47"/>
      <c r="F186" s="6" t="s">
        <v>331</v>
      </c>
      <c r="G186" s="47"/>
      <c r="H186" s="49">
        <v>885</v>
      </c>
      <c r="I186" s="349" t="s">
        <v>44</v>
      </c>
      <c r="J186" s="278" t="str">
        <f>IF(ISBLANK(INDEX('Policy Characteristics'!D:D,MATCH($C186,'Policy Characteristics'!$C:$C,0))),"",INDEX('Policy Characteristics'!D:D,MATCH($C186,'Policy Characteristics'!$C:$C,0)))</f>
        <v>Electricity Sector CCS</v>
      </c>
      <c r="K186" s="277" t="str">
        <f>IF(ISBLANK(INDEX('Policy Characteristics'!E:E,MATCH($C186,'Policy Characteristics'!$C:$C,0))),"",INDEX('Policy Characteristics'!E:E,MATCH($C186,'Policy Characteristics'!$C:$C,0)))</f>
        <v>elec CCS</v>
      </c>
      <c r="L186" s="285">
        <f>IF(ISBLANK(INDEX('Policy Characteristics'!F:F,MATCH($C186,'Policy Characteristics'!$C:$C,0))),"",INDEX('Policy Characteristics'!F:F,MATCH($C186,'Policy Characteristics'!$C:$C,0)))</f>
        <v>0</v>
      </c>
      <c r="M186" s="285">
        <f>IF(ISBLANK(INDEX('Policy Characteristics'!G:G,MATCH($C186,'Policy Characteristics'!$C:$C,0))),"",INDEX('Policy Characteristics'!G:G,MATCH($C186,'Policy Characteristics'!$C:$C,0)))</f>
        <v>1</v>
      </c>
      <c r="N186" s="285">
        <f>IF(ISBLANK(INDEX('Policy Characteristics'!H:H,MATCH($C186,'Policy Characteristics'!$C:$C,0))),"",INDEX('Policy Characteristics'!H:H,MATCH($C186,'Policy Characteristics'!$C:$C,0)))</f>
        <v>0.01</v>
      </c>
      <c r="O186" s="277" t="str">
        <f>IF(ISBLANK(INDEX('Policy Characteristics'!I:I,MATCH($C186,'Policy Characteristics'!$C:$C,0))),"",INDEX('Policy Characteristics'!I:I,MATCH($C186,'Policy Characteristics'!$C:$C,0)))</f>
        <v>% of CO2 captured</v>
      </c>
      <c r="P186" s="277" t="str">
        <f>IF(ISBLANK(INDEX('Policy Characteristics'!J:J,MATCH($C186,'Policy Characteristics'!$C:$C,0))),"",INDEX('Policy Characteristics'!J:J,MATCH($C186,'Policy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6" s="277" t="str">
        <f>IF(ISBLANK(INDEX('Policy Characteristics'!K:K,MATCH($C186,'Policy Characteristics'!$C:$C,0))),"",INDEX('Policy Characteristics'!K:K,MATCH($C186,'Policy Characteristics'!$C:$C,0)))</f>
        <v>ccs.html#ccs</v>
      </c>
      <c r="R186" s="277" t="str">
        <f>IF(ISBLANK(INDEX('Policy Characteristics'!L:L,MATCH($C186,'Policy Characteristics'!$C:$C,0))),"",INDEX('Policy Characteristics'!L:L,MATCH($C186,'Policy Characteristics'!$C:$C,0)))</f>
        <v>carbon-capture-and-sequestration.html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Carbon Capture and Sequestration</v>
      </c>
      <c r="C187" s="277" t="str">
        <f t="shared" si="17"/>
        <v>Electricity Sector Fraction of Potential Additional CCS Achieved</v>
      </c>
      <c r="D187" s="6" t="s">
        <v>330</v>
      </c>
      <c r="E187" s="47"/>
      <c r="F187" s="6" t="s">
        <v>332</v>
      </c>
      <c r="G187" s="47"/>
      <c r="H187" s="49">
        <v>886</v>
      </c>
      <c r="I187" s="349" t="s">
        <v>44</v>
      </c>
      <c r="J187" s="278" t="str">
        <f>IF(ISBLANK(INDEX('Policy Characteristics'!D:D,MATCH($C187,'Policy Characteristics'!$C:$C,0))),"",INDEX('Policy Characteristics'!D:D,MATCH($C187,'Policy Characteristics'!$C:$C,0)))</f>
        <v>Electricity Sector CCS</v>
      </c>
      <c r="K187" s="277" t="str">
        <f>IF(ISBLANK(INDEX('Policy Characteristics'!E:E,MATCH($C187,'Policy Characteristics'!$C:$C,0))),"",INDEX('Policy Characteristics'!E:E,MATCH($C187,'Policy Characteristics'!$C:$C,0)))</f>
        <v>elec CCS</v>
      </c>
      <c r="L187" s="285">
        <f>IF(ISBLANK(INDEX('Policy Characteristics'!F:F,MATCH($C187,'Policy Characteristics'!$C:$C,0))),"",INDEX('Policy Characteristics'!F:F,MATCH($C187,'Policy Characteristics'!$C:$C,0)))</f>
        <v>0</v>
      </c>
      <c r="M187" s="285">
        <f>IF(ISBLANK(INDEX('Policy Characteristics'!G:G,MATCH($C187,'Policy Characteristics'!$C:$C,0))),"",INDEX('Policy Characteristics'!G:G,MATCH($C187,'Policy Characteristics'!$C:$C,0)))</f>
        <v>1</v>
      </c>
      <c r="N187" s="285">
        <f>IF(ISBLANK(INDEX('Policy Characteristics'!H:H,MATCH($C187,'Policy Characteristics'!$C:$C,0))),"",INDEX('Policy Characteristics'!H:H,MATCH($C187,'Policy Characteristics'!$C:$C,0)))</f>
        <v>0.01</v>
      </c>
      <c r="O187" s="277" t="str">
        <f>IF(ISBLANK(INDEX('Policy Characteristics'!I:I,MATCH($C187,'Policy Characteristics'!$C:$C,0))),"",INDEX('Policy Characteristics'!I:I,MATCH($C187,'Policy Characteristics'!$C:$C,0)))</f>
        <v>% of CO2 captured</v>
      </c>
      <c r="P187" s="277" t="str">
        <f>IF(ISBLANK(INDEX('Policy Characteristics'!J:J,MATCH($C187,'Policy Characteristics'!$C:$C,0))),"",INDEX('Policy Characteristics'!J:J,MATCH($C187,'Policy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7" s="277" t="str">
        <f>IF(ISBLANK(INDEX('Policy Characteristics'!K:K,MATCH($C187,'Policy Characteristics'!$C:$C,0))),"",INDEX('Policy Characteristics'!K:K,MATCH($C187,'Policy Characteristics'!$C:$C,0)))</f>
        <v>ccs.html#ccs</v>
      </c>
      <c r="R187" s="277" t="str">
        <f>IF(ISBLANK(INDEX('Policy Characteristics'!L:L,MATCH($C187,'Policy Characteristics'!$C:$C,0))),"",INDEX('Policy Characteristics'!L:L,MATCH($C187,'Policy Characteristics'!$C:$C,0)))</f>
        <v>carbon-capture-and-sequestration.html</v>
      </c>
    </row>
    <row r="188" spans="1:18" s="4"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277" t="str">
        <f t="shared" si="17"/>
        <v>Electricity Sector Fraction of Potential Additional CCS Achieved</v>
      </c>
      <c r="D188" s="6" t="s">
        <v>468</v>
      </c>
      <c r="E188" s="47"/>
      <c r="F188" s="6" t="s">
        <v>467</v>
      </c>
      <c r="G188" s="47"/>
      <c r="H188" s="49">
        <v>887</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si="17"/>
        <v>Electricity Sector Fraction of Potential Additional CCS Achieved</v>
      </c>
      <c r="D189" s="6" t="s">
        <v>477</v>
      </c>
      <c r="E189" s="47"/>
      <c r="F189" s="6" t="s">
        <v>478</v>
      </c>
      <c r="G189" s="47"/>
      <c r="H189" s="49">
        <v>888</v>
      </c>
      <c r="I189" s="348" t="s">
        <v>45</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7"/>
        <v>Electricity Sector Fraction of Potential Additional CCS Achieved</v>
      </c>
      <c r="D190" s="6" t="s">
        <v>2825</v>
      </c>
      <c r="E190" s="47"/>
      <c r="F190" s="6" t="s">
        <v>2517</v>
      </c>
      <c r="G190" s="47"/>
      <c r="H190" s="49">
        <v>889</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7"/>
        <v>Electricity Sector Fraction of Potential Additional CCS Achieved</v>
      </c>
      <c r="D191" s="6" t="s">
        <v>2826</v>
      </c>
      <c r="E191" s="47"/>
      <c r="F191" s="6" t="s">
        <v>2663</v>
      </c>
      <c r="G191" s="47"/>
      <c r="H191" s="49">
        <v>890</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7"/>
        <v>Electricity Sector Fraction of Potential Additional CCS Achieved</v>
      </c>
      <c r="D192" s="6" t="s">
        <v>2827</v>
      </c>
      <c r="E192" s="47"/>
      <c r="F192" s="6" t="s">
        <v>2519</v>
      </c>
      <c r="G192" s="47"/>
      <c r="H192" s="49">
        <v>891</v>
      </c>
      <c r="I192" s="349" t="s">
        <v>44</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Clean Electricity Standard</v>
      </c>
      <c r="C193" t="s">
        <v>2817</v>
      </c>
      <c r="D193" s="47"/>
      <c r="E193" s="47"/>
      <c r="F193" s="47"/>
      <c r="G193" s="47"/>
      <c r="H193" s="44">
        <v>508</v>
      </c>
      <c r="I193" s="348" t="s">
        <v>44</v>
      </c>
      <c r="J193" s="278" t="str">
        <f>IF(ISBLANK(INDEX('Policy Characteristics'!D:D,MATCH($C193,'Policy Characteristics'!$C:$C,0))),"",INDEX('Policy Characteristics'!D:D,MATCH($C193,'Policy Characteristics'!$C:$C,0)))</f>
        <v>Clean Electricity Standard</v>
      </c>
      <c r="K193" s="277" t="str">
        <f>IF(ISBLANK(INDEX('Policy Characteristics'!E:E,MATCH($C193,'Policy Characteristics'!$C:$C,0))),"",INDEX('Policy Characteristics'!E:E,MATCH($C193,'Policy Characteristics'!$C:$C,0)))</f>
        <v>elec renewable portfolio standards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electricity generation</v>
      </c>
      <c r="P193" s="277" t="str">
        <f>IF(ISBLANK(INDEX('Policy Characteristics'!J:J,MATCH($C193,'Policy Characteristics'!$C:$C,0))),"",INDEX('Policy Characteristics'!J:J,MATCH($C193,'Policy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93" s="277" t="str">
        <f>IF(ISBLANK(INDEX('Policy Characteristics'!K:K,MATCH($C193,'Policy Characteristics'!$C:$C,0))),"",INDEX('Policy Characteristics'!K:K,MATCH($C193,'Policy Characteristics'!$C:$C,0)))</f>
        <v>electricity-sector-main.html#ces</v>
      </c>
      <c r="R193" s="277" t="str">
        <f>IF(ISBLANK(INDEX('Policy Characteristics'!L:L,MATCH($C193,'Policy Characteristics'!$C:$C,0))),"",INDEX('Policy Characteristics'!L:L,MATCH($C193,'Policy Characteristics'!$C:$C,0)))</f>
        <v>clean-energy-standard.html</v>
      </c>
    </row>
    <row r="194" spans="1:18" s="2"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Change Electricity Exports</v>
      </c>
      <c r="C194" s="341" t="s">
        <v>287</v>
      </c>
      <c r="D194" s="6"/>
      <c r="E194" s="6"/>
      <c r="F194" s="6"/>
      <c r="G194" s="6"/>
      <c r="H194" s="49">
        <v>148</v>
      </c>
      <c r="I194" s="348" t="s">
        <v>44</v>
      </c>
      <c r="J194" s="278" t="str">
        <f>IF(ISBLANK(INDEX('Policy Characteristics'!D:D,MATCH($C194,'Policy Characteristics'!$C:$C,0))),"",INDEX('Policy Characteristics'!D:D,MATCH($C194,'Policy Characteristics'!$C:$C,0)))</f>
        <v>Electricity Imports and Exports</v>
      </c>
      <c r="K194" s="277" t="str">
        <f>IF(ISBLANK(INDEX('Policy Characteristics'!E:E,MATCH($C194,'Policy Characteristics'!$C:$C,0))),"",INDEX('Policy Characteristics'!E:E,MATCH($C194,'Policy Characteristics'!$C:$C,0)))</f>
        <v>elec change exports</v>
      </c>
      <c r="L194" s="285">
        <f>IF(ISBLANK(INDEX('Policy Characteristics'!F:F,MATCH($C194,'Policy Characteristics'!$C:$C,0))),"",INDEX('Policy Characteristics'!F:F,MATCH($C194,'Policy Characteristics'!$C:$C,0)))</f>
        <v>-0.5</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0.02</v>
      </c>
      <c r="O194" s="277" t="str">
        <f>IF(ISBLANK(INDEX('Policy Characteristics'!I:I,MATCH($C194,'Policy Characteristics'!$C:$C,0))),"",INDEX('Policy Characteristics'!I:I,MATCH($C194,'Policy Characteristics'!$C:$C,0)))</f>
        <v>% change in exports</v>
      </c>
      <c r="P194" s="277" t="str">
        <f>IF(ISBLANK(INDEX('Policy Characteristics'!J:J,MATCH($C194,'Policy Characteristics'!$C:$C,0))),"",INDEX('Policy Characteristics'!J:J,MATCH($C194,'Policy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194" s="277" t="str">
        <f>IF(ISBLANK(INDEX('Policy Characteristics'!K:K,MATCH($C194,'Policy Characteristics'!$C:$C,0))),"",INDEX('Policy Characteristics'!K:K,MATCH($C194,'Policy Characteristics'!$C:$C,0)))</f>
        <v>electricity-sector-main.html#elec-exports</v>
      </c>
      <c r="R194" s="277" t="str">
        <f>IF(ISBLANK(INDEX('Policy Characteristics'!L:L,MATCH($C194,'Policy Characteristics'!$C:$C,0))),"",INDEX('Policy Characteristics'!L:L,MATCH($C194,'Policy Characteristics'!$C:$C,0)))</f>
        <v>electricity-imports-exports.html</v>
      </c>
    </row>
    <row r="195" spans="1:18" s="2"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Change Electricity Imports</v>
      </c>
      <c r="C195" s="341" t="s">
        <v>286</v>
      </c>
      <c r="D195" s="47" t="s">
        <v>471</v>
      </c>
      <c r="E195" s="47"/>
      <c r="F195" s="47" t="s">
        <v>470</v>
      </c>
      <c r="G195" s="6"/>
      <c r="H195" s="49">
        <v>149</v>
      </c>
      <c r="I195" s="348" t="s">
        <v>44</v>
      </c>
      <c r="J195" s="278" t="str">
        <f>IF(ISBLANK(INDEX('Policy Characteristics'!D:D,MATCH($C195,'Policy Characteristics'!$C:$C,0))),"",INDEX('Policy Characteristics'!D:D,MATCH($C195,'Policy Characteristics'!$C:$C,0)))</f>
        <v>Electricity Imports and Exports</v>
      </c>
      <c r="K195" s="277" t="str">
        <f>IF(ISBLANK(INDEX('Policy Characteristics'!E:E,MATCH($C195,'Policy Characteristics'!$C:$C,0))),"",INDEX('Policy Characteristics'!E:E,MATCH($C195,'Policy Characteristics'!$C:$C,0)))</f>
        <v>elec change imports</v>
      </c>
      <c r="L195" s="285">
        <f>IF(ISBLANK(INDEX('Policy Characteristics'!F:F,MATCH($C195,'Policy Characteristics'!$C:$C,0))),"",INDEX('Policy Characteristics'!F:F,MATCH($C195,'Policy Characteristics'!$C:$C,0)))</f>
        <v>-0.5</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0.02</v>
      </c>
      <c r="O195" s="277" t="str">
        <f>IF(ISBLANK(INDEX('Policy Characteristics'!I:I,MATCH($C195,'Policy Characteristics'!$C:$C,0))),"",INDEX('Policy Characteristics'!I:I,MATCH($C195,'Policy Characteristics'!$C:$C,0)))</f>
        <v>% change in imports</v>
      </c>
      <c r="P195" s="277" t="str">
        <f>IF(ISBLANK(INDEX('Policy Characteristics'!J:J,MATCH($C195,'Policy Characteristics'!$C:$C,0))),"",INDEX('Policy Characteristics'!J:J,MATCH($C195,'Policy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277" t="str">
        <f>IF(ISBLANK(INDEX('Policy Characteristics'!K:K,MATCH($C195,'Policy Characteristics'!$C:$C,0))),"",INDEX('Policy Characteristics'!K:K,MATCH($C195,'Policy Characteristics'!$C:$C,0)))</f>
        <v>electricity-sector-main.html#elec-imports</v>
      </c>
      <c r="R195" s="277" t="str">
        <f>IF(ISBLANK(INDEX('Policy Characteristics'!L:L,MATCH($C195,'Policy Characteristics'!$C:$C,0))),"",INDEX('Policy Characteristics'!L:L,MATCH($C195,'Policy Characteristics'!$C:$C,0)))</f>
        <v>electricity-imports-exports.html</v>
      </c>
    </row>
    <row r="196" spans="1:18" s="2"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Change Electricity Imports</v>
      </c>
      <c r="C196" s="277" t="str">
        <f t="shared" ref="C196:C210" si="18">C$195</f>
        <v>Percent Change in Electricity Imports</v>
      </c>
      <c r="D196" s="6" t="s">
        <v>327</v>
      </c>
      <c r="E196" s="47"/>
      <c r="F196" s="6" t="s">
        <v>328</v>
      </c>
      <c r="G196" s="6"/>
      <c r="H196" s="49">
        <v>526</v>
      </c>
      <c r="I196" s="348" t="s">
        <v>44</v>
      </c>
      <c r="J196" s="278" t="str">
        <f>IF(ISBLANK(INDEX('Policy Characteristics'!D:D,MATCH($C196,'Policy Characteristics'!$C:$C,0))),"",INDEX('Policy Characteristics'!D:D,MATCH($C196,'Policy Characteristics'!$C:$C,0)))</f>
        <v>Electricity Imports and Exports</v>
      </c>
      <c r="K196" s="277" t="str">
        <f>IF(ISBLANK(INDEX('Policy Characteristics'!E:E,MATCH($C196,'Policy Characteristics'!$C:$C,0))),"",INDEX('Policy Characteristics'!E:E,MATCH($C196,'Policy Characteristics'!$C:$C,0)))</f>
        <v>elec change imports</v>
      </c>
      <c r="L196" s="285">
        <f>IF(ISBLANK(INDEX('Policy Characteristics'!F:F,MATCH($C196,'Policy Characteristics'!$C:$C,0))),"",INDEX('Policy Characteristics'!F:F,MATCH($C196,'Policy Characteristics'!$C:$C,0)))</f>
        <v>-0.5</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0.02</v>
      </c>
      <c r="O196" s="277" t="str">
        <f>IF(ISBLANK(INDEX('Policy Characteristics'!I:I,MATCH($C196,'Policy Characteristics'!$C:$C,0))),"",INDEX('Policy Characteristics'!I:I,MATCH($C196,'Policy Characteristics'!$C:$C,0)))</f>
        <v>% change in imports</v>
      </c>
      <c r="P196" s="277" t="str">
        <f>IF(ISBLANK(INDEX('Policy Characteristics'!J:J,MATCH($C196,'Policy Characteristics'!$C:$C,0))),"",INDEX('Policy Characteristics'!J:J,MATCH($C196,'Policy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6" s="277" t="str">
        <f>IF(ISBLANK(INDEX('Policy Characteristics'!K:K,MATCH($C196,'Policy Characteristics'!$C:$C,0))),"",INDEX('Policy Characteristics'!K:K,MATCH($C196,'Policy Characteristics'!$C:$C,0)))</f>
        <v>electricity-sector-main.html#elec-imports</v>
      </c>
      <c r="R196" s="277" t="str">
        <f>IF(ISBLANK(INDEX('Policy Characteristics'!L:L,MATCH($C196,'Policy Characteristics'!$C:$C,0))),"",INDEX('Policy Characteristics'!L:L,MATCH($C196,'Policy Characteristics'!$C:$C,0)))</f>
        <v>electricity-imports-exports.html</v>
      </c>
    </row>
    <row r="197" spans="1:18" s="2"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Change Electricity Imports</v>
      </c>
      <c r="C197" s="277" t="str">
        <f t="shared" si="18"/>
        <v>Percent Change in Electricity Imports</v>
      </c>
      <c r="D197" s="6" t="s">
        <v>77</v>
      </c>
      <c r="E197" s="47"/>
      <c r="F197" s="6" t="s">
        <v>89</v>
      </c>
      <c r="G197" s="6"/>
      <c r="H197" s="49">
        <v>527</v>
      </c>
      <c r="I197" s="348" t="s">
        <v>44</v>
      </c>
      <c r="J197" s="278" t="str">
        <f>IF(ISBLANK(INDEX('Policy Characteristics'!D:D,MATCH($C197,'Policy Characteristics'!$C:$C,0))),"",INDEX('Policy Characteristics'!D:D,MATCH($C197,'Policy Characteristics'!$C:$C,0)))</f>
        <v>Electricity Imports and Exports</v>
      </c>
      <c r="K197" s="277" t="str">
        <f>IF(ISBLANK(INDEX('Policy Characteristics'!E:E,MATCH($C197,'Policy Characteristics'!$C:$C,0))),"",INDEX('Policy Characteristics'!E:E,MATCH($C197,'Policy Characteristics'!$C:$C,0)))</f>
        <v>elec change imports</v>
      </c>
      <c r="L197" s="285">
        <f>IF(ISBLANK(INDEX('Policy Characteristics'!F:F,MATCH($C197,'Policy Characteristics'!$C:$C,0))),"",INDEX('Policy Characteristics'!F:F,MATCH($C197,'Policy Characteristics'!$C:$C,0)))</f>
        <v>-0.5</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0.02</v>
      </c>
      <c r="O197" s="277" t="str">
        <f>IF(ISBLANK(INDEX('Policy Characteristics'!I:I,MATCH($C197,'Policy Characteristics'!$C:$C,0))),"",INDEX('Policy Characteristics'!I:I,MATCH($C197,'Policy Characteristics'!$C:$C,0)))</f>
        <v>% change in imports</v>
      </c>
      <c r="P197" s="277" t="str">
        <f>IF(ISBLANK(INDEX('Policy Characteristics'!J:J,MATCH($C197,'Policy Characteristics'!$C:$C,0))),"",INDEX('Policy Characteristics'!J:J,MATCH($C197,'Policy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277" t="str">
        <f>IF(ISBLANK(INDEX('Policy Characteristics'!K:K,MATCH($C197,'Policy Characteristics'!$C:$C,0))),"",INDEX('Policy Characteristics'!K:K,MATCH($C197,'Policy Characteristics'!$C:$C,0)))</f>
        <v>electricity-sector-main.html#elec-imports</v>
      </c>
      <c r="R197" s="277" t="str">
        <f>IF(ISBLANK(INDEX('Policy Characteristics'!L:L,MATCH($C197,'Policy Characteristics'!$C:$C,0))),"",INDEX('Policy Characteristics'!L:L,MATCH($C197,'Policy Characteristics'!$C:$C,0)))</f>
        <v>electricity-imports-exports.html</v>
      </c>
    </row>
    <row r="198" spans="1:18" s="2"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Change Electricity Imports</v>
      </c>
      <c r="C198" s="277" t="str">
        <f t="shared" si="18"/>
        <v>Percent Change in Electricity Imports</v>
      </c>
      <c r="D198" s="6" t="s">
        <v>78</v>
      </c>
      <c r="E198" s="47"/>
      <c r="F198" s="6" t="s">
        <v>90</v>
      </c>
      <c r="G198" s="6"/>
      <c r="H198" s="49">
        <v>528</v>
      </c>
      <c r="I198" s="348" t="s">
        <v>44</v>
      </c>
      <c r="J198" s="278" t="str">
        <f>IF(ISBLANK(INDEX('Policy Characteristics'!D:D,MATCH($C198,'Policy Characteristics'!$C:$C,0))),"",INDEX('Policy Characteristics'!D:D,MATCH($C198,'Policy Characteristics'!$C:$C,0)))</f>
        <v>Electricity Imports and Exports</v>
      </c>
      <c r="K198" s="277" t="str">
        <f>IF(ISBLANK(INDEX('Policy Characteristics'!E:E,MATCH($C198,'Policy Characteristics'!$C:$C,0))),"",INDEX('Policy Characteristics'!E:E,MATCH($C198,'Policy Characteristics'!$C:$C,0)))</f>
        <v>elec change imports</v>
      </c>
      <c r="L198" s="285">
        <f>IF(ISBLANK(INDEX('Policy Characteristics'!F:F,MATCH($C198,'Policy Characteristics'!$C:$C,0))),"",INDEX('Policy Characteristics'!F:F,MATCH($C198,'Policy Characteristics'!$C:$C,0)))</f>
        <v>-0.5</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0.02</v>
      </c>
      <c r="O198" s="277" t="str">
        <f>IF(ISBLANK(INDEX('Policy Characteristics'!I:I,MATCH($C198,'Policy Characteristics'!$C:$C,0))),"",INDEX('Policy Characteristics'!I:I,MATCH($C198,'Policy Characteristics'!$C:$C,0)))</f>
        <v>% change in imports</v>
      </c>
      <c r="P198" s="277" t="str">
        <f>IF(ISBLANK(INDEX('Policy Characteristics'!J:J,MATCH($C198,'Policy Characteristics'!$C:$C,0))),"",INDEX('Policy Characteristics'!J:J,MATCH($C198,'Policy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8" s="277" t="str">
        <f>IF(ISBLANK(INDEX('Policy Characteristics'!K:K,MATCH($C198,'Policy Characteristics'!$C:$C,0))),"",INDEX('Policy Characteristics'!K:K,MATCH($C198,'Policy Characteristics'!$C:$C,0)))</f>
        <v>electricity-sector-main.html#elec-imports</v>
      </c>
      <c r="R198" s="277" t="str">
        <f>IF(ISBLANK(INDEX('Policy Characteristics'!L:L,MATCH($C198,'Policy Characteristics'!$C:$C,0))),"",INDEX('Policy Characteristics'!L:L,MATCH($C198,'Policy Characteristics'!$C:$C,0)))</f>
        <v>electricity-imports-exports.html</v>
      </c>
    </row>
    <row r="199" spans="1:18" s="2"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Change Electricity Imports</v>
      </c>
      <c r="C199" s="277" t="str">
        <f t="shared" si="18"/>
        <v>Percent Change in Electricity Imports</v>
      </c>
      <c r="D199" s="6" t="s">
        <v>472</v>
      </c>
      <c r="E199" s="47"/>
      <c r="F199" s="6" t="s">
        <v>475</v>
      </c>
      <c r="G199" s="6"/>
      <c r="H199" s="49">
        <v>529</v>
      </c>
      <c r="I199" s="348" t="s">
        <v>44</v>
      </c>
      <c r="J199" s="278" t="str">
        <f>IF(ISBLANK(INDEX('Policy Characteristics'!D:D,MATCH($C199,'Policy Characteristics'!$C:$C,0))),"",INDEX('Policy Characteristics'!D:D,MATCH($C199,'Policy Characteristics'!$C:$C,0)))</f>
        <v>Electricity Imports and Exports</v>
      </c>
      <c r="K199" s="277" t="str">
        <f>IF(ISBLANK(INDEX('Policy Characteristics'!E:E,MATCH($C199,'Policy Characteristics'!$C:$C,0))),"",INDEX('Policy Characteristics'!E:E,MATCH($C199,'Policy Characteristics'!$C:$C,0)))</f>
        <v>elec change imports</v>
      </c>
      <c r="L199" s="285">
        <f>IF(ISBLANK(INDEX('Policy Characteristics'!F:F,MATCH($C199,'Policy Characteristics'!$C:$C,0))),"",INDEX('Policy Characteristics'!F:F,MATCH($C199,'Policy Characteristics'!$C:$C,0)))</f>
        <v>-0.5</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0.02</v>
      </c>
      <c r="O199" s="277" t="str">
        <f>IF(ISBLANK(INDEX('Policy Characteristics'!I:I,MATCH($C199,'Policy Characteristics'!$C:$C,0))),"",INDEX('Policy Characteristics'!I:I,MATCH($C199,'Policy Characteristics'!$C:$C,0)))</f>
        <v>% change in imports</v>
      </c>
      <c r="P199" s="277" t="str">
        <f>IF(ISBLANK(INDEX('Policy Characteristics'!J:J,MATCH($C199,'Policy Characteristics'!$C:$C,0))),"",INDEX('Policy Characteristics'!J:J,MATCH($C199,'Policy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277" t="str">
        <f>IF(ISBLANK(INDEX('Policy Characteristics'!K:K,MATCH($C199,'Policy Characteristics'!$C:$C,0))),"",INDEX('Policy Characteristics'!K:K,MATCH($C199,'Policy Characteristics'!$C:$C,0)))</f>
        <v>electricity-sector-main.html#elec-imports</v>
      </c>
      <c r="R199" s="277" t="str">
        <f>IF(ISBLANK(INDEX('Policy Characteristics'!L:L,MATCH($C199,'Policy Characteristics'!$C:$C,0))),"",INDEX('Policy Characteristics'!L:L,MATCH($C199,'Policy Characteristics'!$C:$C,0)))</f>
        <v>electricity-imports-exports.html</v>
      </c>
    </row>
    <row r="200" spans="1:18" s="2"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Change Electricity Imports</v>
      </c>
      <c r="C200" s="277" t="str">
        <f t="shared" si="18"/>
        <v>Percent Change in Electricity Imports</v>
      </c>
      <c r="D200" s="6" t="s">
        <v>79</v>
      </c>
      <c r="E200" s="47"/>
      <c r="F200" s="6" t="s">
        <v>91</v>
      </c>
      <c r="G200" s="6"/>
      <c r="H200" s="49">
        <v>530</v>
      </c>
      <c r="I200" s="348" t="s">
        <v>44</v>
      </c>
      <c r="J200" s="278" t="str">
        <f>IF(ISBLANK(INDEX('Policy Characteristics'!D:D,MATCH($C200,'Policy Characteristics'!$C:$C,0))),"",INDEX('Policy Characteristics'!D:D,MATCH($C200,'Policy Characteristics'!$C:$C,0)))</f>
        <v>Electricity Imports and Exports</v>
      </c>
      <c r="K200" s="277" t="str">
        <f>IF(ISBLANK(INDEX('Policy Characteristics'!E:E,MATCH($C200,'Policy Characteristics'!$C:$C,0))),"",INDEX('Policy Characteristics'!E:E,MATCH($C200,'Policy Characteristics'!$C:$C,0)))</f>
        <v>elec change imports</v>
      </c>
      <c r="L200" s="285">
        <f>IF(ISBLANK(INDEX('Policy Characteristics'!F:F,MATCH($C200,'Policy Characteristics'!$C:$C,0))),"",INDEX('Policy Characteristics'!F:F,MATCH($C200,'Policy Characteristics'!$C:$C,0)))</f>
        <v>-0.5</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0.02</v>
      </c>
      <c r="O200" s="277" t="str">
        <f>IF(ISBLANK(INDEX('Policy Characteristics'!I:I,MATCH($C200,'Policy Characteristics'!$C:$C,0))),"",INDEX('Policy Characteristics'!I:I,MATCH($C200,'Policy Characteristics'!$C:$C,0)))</f>
        <v>% change in imports</v>
      </c>
      <c r="P200" s="277" t="str">
        <f>IF(ISBLANK(INDEX('Policy Characteristics'!J:J,MATCH($C200,'Policy Characteristics'!$C:$C,0))),"",INDEX('Policy Characteristics'!J:J,MATCH($C200,'Policy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0" s="277" t="str">
        <f>IF(ISBLANK(INDEX('Policy Characteristics'!K:K,MATCH($C200,'Policy Characteristics'!$C:$C,0))),"",INDEX('Policy Characteristics'!K:K,MATCH($C200,'Policy Characteristics'!$C:$C,0)))</f>
        <v>electricity-sector-main.html#elec-imports</v>
      </c>
      <c r="R200" s="277" t="str">
        <f>IF(ISBLANK(INDEX('Policy Characteristics'!L:L,MATCH($C200,'Policy Characteristics'!$C:$C,0))),"",INDEX('Policy Characteristics'!L:L,MATCH($C200,'Policy Characteristics'!$C:$C,0)))</f>
        <v>electricity-imports-exports.html</v>
      </c>
    </row>
    <row r="201" spans="1:18" s="2"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Change Electricity Imports</v>
      </c>
      <c r="C201" s="277" t="str">
        <f t="shared" si="18"/>
        <v>Percent Change in Electricity Imports</v>
      </c>
      <c r="D201" s="6" t="s">
        <v>80</v>
      </c>
      <c r="E201" s="47"/>
      <c r="F201" s="6" t="s">
        <v>92</v>
      </c>
      <c r="G201" s="6"/>
      <c r="H201" s="49">
        <v>531</v>
      </c>
      <c r="I201" s="348" t="s">
        <v>45</v>
      </c>
      <c r="J201" s="278" t="str">
        <f>IF(ISBLANK(INDEX('Policy Characteristics'!D:D,MATCH($C201,'Policy Characteristics'!$C:$C,0))),"",INDEX('Policy Characteristics'!D:D,MATCH($C201,'Policy Characteristics'!$C:$C,0)))</f>
        <v>Electricity Imports and Exports</v>
      </c>
      <c r="K201" s="277" t="str">
        <f>IF(ISBLANK(INDEX('Policy Characteristics'!E:E,MATCH($C201,'Policy Characteristics'!$C:$C,0))),"",INDEX('Policy Characteristics'!E:E,MATCH($C201,'Policy Characteristics'!$C:$C,0)))</f>
        <v>elec change imports</v>
      </c>
      <c r="L201" s="285">
        <f>IF(ISBLANK(INDEX('Policy Characteristics'!F:F,MATCH($C201,'Policy Characteristics'!$C:$C,0))),"",INDEX('Policy Characteristics'!F:F,MATCH($C201,'Policy Characteristics'!$C:$C,0)))</f>
        <v>-0.5</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0.02</v>
      </c>
      <c r="O201" s="277" t="str">
        <f>IF(ISBLANK(INDEX('Policy Characteristics'!I:I,MATCH($C201,'Policy Characteristics'!$C:$C,0))),"",INDEX('Policy Characteristics'!I:I,MATCH($C201,'Policy Characteristics'!$C:$C,0)))</f>
        <v>% change in imports</v>
      </c>
      <c r="P201" s="277" t="str">
        <f>IF(ISBLANK(INDEX('Policy Characteristics'!J:J,MATCH($C201,'Policy Characteristics'!$C:$C,0))),"",INDEX('Policy Characteristics'!J:J,MATCH($C201,'Policy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1" s="277" t="str">
        <f>IF(ISBLANK(INDEX('Policy Characteristics'!K:K,MATCH($C201,'Policy Characteristics'!$C:$C,0))),"",INDEX('Policy Characteristics'!K:K,MATCH($C201,'Policy Characteristics'!$C:$C,0)))</f>
        <v>electricity-sector-main.html#elec-imports</v>
      </c>
      <c r="R201" s="277" t="str">
        <f>IF(ISBLANK(INDEX('Policy Characteristics'!L:L,MATCH($C201,'Policy Characteristics'!$C:$C,0))),"",INDEX('Policy Characteristics'!L:L,MATCH($C201,'Policy Characteristics'!$C:$C,0)))</f>
        <v>electricity-imports-exports.html</v>
      </c>
    </row>
    <row r="202" spans="1:18" s="2"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Change Electricity Imports</v>
      </c>
      <c r="C202" s="277" t="str">
        <f t="shared" si="18"/>
        <v>Percent Change in Electricity Imports</v>
      </c>
      <c r="D202" s="6" t="s">
        <v>81</v>
      </c>
      <c r="E202" s="47"/>
      <c r="F202" s="6" t="s">
        <v>93</v>
      </c>
      <c r="G202" s="6"/>
      <c r="H202" s="49">
        <v>532</v>
      </c>
      <c r="I202" s="348" t="s">
        <v>44</v>
      </c>
      <c r="J202" s="278" t="str">
        <f>IF(ISBLANK(INDEX('Policy Characteristics'!D:D,MATCH($C202,'Policy Characteristics'!$C:$C,0))),"",INDEX('Policy Characteristics'!D:D,MATCH($C202,'Policy Characteristics'!$C:$C,0)))</f>
        <v>Electricity Imports and Exports</v>
      </c>
      <c r="K202" s="277" t="str">
        <f>IF(ISBLANK(INDEX('Policy Characteristics'!E:E,MATCH($C202,'Policy Characteristics'!$C:$C,0))),"",INDEX('Policy Characteristics'!E:E,MATCH($C202,'Policy Characteristics'!$C:$C,0)))</f>
        <v>elec change imports</v>
      </c>
      <c r="L202" s="285">
        <f>IF(ISBLANK(INDEX('Policy Characteristics'!F:F,MATCH($C202,'Policy Characteristics'!$C:$C,0))),"",INDEX('Policy Characteristics'!F:F,MATCH($C202,'Policy Characteristics'!$C:$C,0)))</f>
        <v>-0.5</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0.02</v>
      </c>
      <c r="O202" s="277" t="str">
        <f>IF(ISBLANK(INDEX('Policy Characteristics'!I:I,MATCH($C202,'Policy Characteristics'!$C:$C,0))),"",INDEX('Policy Characteristics'!I:I,MATCH($C202,'Policy Characteristics'!$C:$C,0)))</f>
        <v>% change in imports</v>
      </c>
      <c r="P202" s="277" t="str">
        <f>IF(ISBLANK(INDEX('Policy Characteristics'!J:J,MATCH($C202,'Policy Characteristics'!$C:$C,0))),"",INDEX('Policy Characteristics'!J:J,MATCH($C202,'Policy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2" s="277" t="str">
        <f>IF(ISBLANK(INDEX('Policy Characteristics'!K:K,MATCH($C202,'Policy Characteristics'!$C:$C,0))),"",INDEX('Policy Characteristics'!K:K,MATCH($C202,'Policy Characteristics'!$C:$C,0)))</f>
        <v>electricity-sector-main.html#elec-imports</v>
      </c>
      <c r="R202" s="277" t="str">
        <f>IF(ISBLANK(INDEX('Policy Characteristics'!L:L,MATCH($C202,'Policy Characteristics'!$C:$C,0))),"",INDEX('Policy Characteristics'!L:L,MATCH($C202,'Policy Characteristics'!$C:$C,0)))</f>
        <v>electricity-imports-exports.html</v>
      </c>
    </row>
    <row r="203" spans="1:18" s="2"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Change Electricity Imports</v>
      </c>
      <c r="C203" s="277" t="str">
        <f t="shared" si="18"/>
        <v>Percent Change in Electricity Imports</v>
      </c>
      <c r="D203" s="6" t="s">
        <v>2469</v>
      </c>
      <c r="E203" s="47"/>
      <c r="F203" s="6" t="s">
        <v>460</v>
      </c>
      <c r="G203" s="6"/>
      <c r="H203" s="49">
        <v>533</v>
      </c>
      <c r="I203" s="348" t="s">
        <v>45</v>
      </c>
      <c r="J203" s="278" t="str">
        <f>IF(ISBLANK(INDEX('Policy Characteristics'!D:D,MATCH($C203,'Policy Characteristics'!$C:$C,0))),"",INDEX('Policy Characteristics'!D:D,MATCH($C203,'Policy Characteristics'!$C:$C,0)))</f>
        <v>Electricity Imports and Exports</v>
      </c>
      <c r="K203" s="277" t="str">
        <f>IF(ISBLANK(INDEX('Policy Characteristics'!E:E,MATCH($C203,'Policy Characteristics'!$C:$C,0))),"",INDEX('Policy Characteristics'!E:E,MATCH($C203,'Policy Characteristics'!$C:$C,0)))</f>
        <v>elec change imports</v>
      </c>
      <c r="L203" s="285">
        <f>IF(ISBLANK(INDEX('Policy Characteristics'!F:F,MATCH($C203,'Policy Characteristics'!$C:$C,0))),"",INDEX('Policy Characteristics'!F:F,MATCH($C203,'Policy Characteristics'!$C:$C,0)))</f>
        <v>-0.5</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0.02</v>
      </c>
      <c r="O203" s="277" t="str">
        <f>IF(ISBLANK(INDEX('Policy Characteristics'!I:I,MATCH($C203,'Policy Characteristics'!$C:$C,0))),"",INDEX('Policy Characteristics'!I:I,MATCH($C203,'Policy Characteristics'!$C:$C,0)))</f>
        <v>% change in imports</v>
      </c>
      <c r="P203" s="277" t="str">
        <f>IF(ISBLANK(INDEX('Policy Characteristics'!J:J,MATCH($C203,'Policy Characteristics'!$C:$C,0))),"",INDEX('Policy Characteristics'!J:J,MATCH($C203,'Policy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3" s="277" t="str">
        <f>IF(ISBLANK(INDEX('Policy Characteristics'!K:K,MATCH($C203,'Policy Characteristics'!$C:$C,0))),"",INDEX('Policy Characteristics'!K:K,MATCH($C203,'Policy Characteristics'!$C:$C,0)))</f>
        <v>electricity-sector-main.html#elec-imports</v>
      </c>
      <c r="R203" s="277" t="str">
        <f>IF(ISBLANK(INDEX('Policy Characteristics'!L:L,MATCH($C203,'Policy Characteristics'!$C:$C,0))),"",INDEX('Policy Characteristics'!L:L,MATCH($C203,'Policy Characteristics'!$C:$C,0)))</f>
        <v>electricity-imports-exports.html</v>
      </c>
    </row>
    <row r="204" spans="1:18" s="2"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Change Electricity Imports</v>
      </c>
      <c r="C204" s="277" t="str">
        <f t="shared" si="18"/>
        <v>Percent Change in Electricity Imports</v>
      </c>
      <c r="D204" s="6" t="s">
        <v>329</v>
      </c>
      <c r="E204" s="47"/>
      <c r="F204" s="6" t="s">
        <v>331</v>
      </c>
      <c r="G204" s="6"/>
      <c r="H204" s="49">
        <v>534</v>
      </c>
      <c r="I204" s="348" t="s">
        <v>44</v>
      </c>
      <c r="J204" s="278" t="str">
        <f>IF(ISBLANK(INDEX('Policy Characteristics'!D:D,MATCH($C204,'Policy Characteristics'!$C:$C,0))),"",INDEX('Policy Characteristics'!D:D,MATCH($C204,'Policy Characteristics'!$C:$C,0)))</f>
        <v>Electricity Imports and Exports</v>
      </c>
      <c r="K204" s="277" t="str">
        <f>IF(ISBLANK(INDEX('Policy Characteristics'!E:E,MATCH($C204,'Policy Characteristics'!$C:$C,0))),"",INDEX('Policy Characteristics'!E:E,MATCH($C204,'Policy Characteristics'!$C:$C,0)))</f>
        <v>elec change imports</v>
      </c>
      <c r="L204" s="285">
        <f>IF(ISBLANK(INDEX('Policy Characteristics'!F:F,MATCH($C204,'Policy Characteristics'!$C:$C,0))),"",INDEX('Policy Characteristics'!F:F,MATCH($C204,'Policy Characteristics'!$C:$C,0)))</f>
        <v>-0.5</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0.02</v>
      </c>
      <c r="O204" s="277" t="str">
        <f>IF(ISBLANK(INDEX('Policy Characteristics'!I:I,MATCH($C204,'Policy Characteristics'!$C:$C,0))),"",INDEX('Policy Characteristics'!I:I,MATCH($C204,'Policy Characteristics'!$C:$C,0)))</f>
        <v>% change in imports</v>
      </c>
      <c r="P204" s="277" t="str">
        <f>IF(ISBLANK(INDEX('Policy Characteristics'!J:J,MATCH($C204,'Policy Characteristics'!$C:$C,0))),"",INDEX('Policy Characteristics'!J:J,MATCH($C204,'Policy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4" s="277" t="str">
        <f>IF(ISBLANK(INDEX('Policy Characteristics'!K:K,MATCH($C204,'Policy Characteristics'!$C:$C,0))),"",INDEX('Policy Characteristics'!K:K,MATCH($C204,'Policy Characteristics'!$C:$C,0)))</f>
        <v>electricity-sector-main.html#elec-imports</v>
      </c>
      <c r="R204" s="277" t="str">
        <f>IF(ISBLANK(INDEX('Policy Characteristics'!L:L,MATCH($C204,'Policy Characteristics'!$C:$C,0))),"",INDEX('Policy Characteristics'!L:L,MATCH($C204,'Policy Characteristics'!$C:$C,0)))</f>
        <v>electricity-imports-exports.html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Imports</v>
      </c>
      <c r="C205" s="277" t="str">
        <f t="shared" si="18"/>
        <v>Percent Change in Electricity Imports</v>
      </c>
      <c r="D205" s="6" t="s">
        <v>330</v>
      </c>
      <c r="E205" s="47"/>
      <c r="F205" s="6" t="s">
        <v>332</v>
      </c>
      <c r="G205" s="6"/>
      <c r="H205" s="49">
        <v>535</v>
      </c>
      <c r="I205" s="348" t="s">
        <v>45</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imports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imports</v>
      </c>
      <c r="P205" s="277" t="str">
        <f>IF(ISBLANK(INDEX('Policy Characteristics'!J:J,MATCH($C205,'Policy Characteristics'!$C:$C,0))),"",INDEX('Policy Characteristics'!J:J,MATCH($C205,'Policy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5" s="277" t="str">
        <f>IF(ISBLANK(INDEX('Policy Characteristics'!K:K,MATCH($C205,'Policy Characteristics'!$C:$C,0))),"",INDEX('Policy Characteristics'!K:K,MATCH($C205,'Policy Characteristics'!$C:$C,0)))</f>
        <v>electricity-sector-main.html#elec-imports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277" t="str">
        <f t="shared" si="18"/>
        <v>Percent Change in Electricity Imports</v>
      </c>
      <c r="D206" s="6" t="s">
        <v>468</v>
      </c>
      <c r="E206" s="47"/>
      <c r="F206" s="6" t="s">
        <v>467</v>
      </c>
      <c r="G206" s="6"/>
      <c r="H206" s="49">
        <v>536</v>
      </c>
      <c r="I206" s="348" t="s">
        <v>45</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si="18"/>
        <v>Percent Change in Electricity Imports</v>
      </c>
      <c r="D207" s="6" t="s">
        <v>477</v>
      </c>
      <c r="E207" s="47"/>
      <c r="F207" s="6" t="s">
        <v>478</v>
      </c>
      <c r="G207" s="6"/>
      <c r="H207" s="49">
        <v>537</v>
      </c>
      <c r="I207" s="348" t="s">
        <v>45</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8"/>
        <v>Percent Change in Electricity Imports</v>
      </c>
      <c r="D208" s="6" t="s">
        <v>2825</v>
      </c>
      <c r="E208" s="47"/>
      <c r="F208" s="6" t="s">
        <v>2517</v>
      </c>
      <c r="G208" s="6"/>
      <c r="H208" s="49">
        <v>538</v>
      </c>
      <c r="I208" s="348" t="s">
        <v>45</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8"/>
        <v>Percent Change in Electricity Imports</v>
      </c>
      <c r="D209" s="6" t="s">
        <v>2826</v>
      </c>
      <c r="E209" s="47"/>
      <c r="F209" s="6" t="s">
        <v>2663</v>
      </c>
      <c r="G209" s="6"/>
      <c r="H209" s="49">
        <v>539</v>
      </c>
      <c r="I209" s="348" t="s">
        <v>45</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8"/>
        <v>Percent Change in Electricity Imports</v>
      </c>
      <c r="D210" s="6" t="s">
        <v>2827</v>
      </c>
      <c r="E210" s="47"/>
      <c r="F210" s="6" t="s">
        <v>2519</v>
      </c>
      <c r="G210" s="6"/>
      <c r="H210" s="49">
        <v>540</v>
      </c>
      <c r="I210" s="348" t="s">
        <v>45</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Non BAU Guaranteed Dispatch</v>
      </c>
      <c r="C211" t="s">
        <v>319</v>
      </c>
      <c r="D211" s="47"/>
      <c r="E211" s="47"/>
      <c r="F211" s="47"/>
      <c r="G211" s="47"/>
      <c r="H211" s="44">
        <v>619</v>
      </c>
      <c r="I211" s="348" t="s">
        <v>45</v>
      </c>
      <c r="J211" s="278" t="str">
        <f>IF(ISBLANK(INDEX('Policy Characteristics'!D:D,MATCH($C211,'Policy Characteristics'!$C:$C,0))),"",INDEX('Policy Characteristics'!D:D,MATCH($C211,'Policy Characteristics'!$C:$C,0)))</f>
        <v>Non BAU Guaranteed Dispatch</v>
      </c>
      <c r="K211" s="277" t="str">
        <f>IF(ISBLANK(INDEX('Policy Characteristics'!E:E,MATCH($C211,'Policy Characteristics'!$C:$C,0))),"",INDEX('Policy Characteristics'!E:E,MATCH($C211,'Policy Characteristics'!$C:$C,0)))</f>
        <v>elec non BAU guaranteed dispatch</v>
      </c>
      <c r="L211" s="277">
        <f>IF(ISBLANK(INDEX('Policy Characteristics'!F:F,MATCH($C211,'Policy Characteristics'!$C:$C,0))),"",INDEX('Policy Characteristics'!F:F,MATCH($C211,'Policy Characteristics'!$C:$C,0)))</f>
        <v>0</v>
      </c>
      <c r="M211" s="277">
        <f>IF(ISBLANK(INDEX('Policy Characteristics'!G:G,MATCH($C211,'Policy Characteristics'!$C:$C,0))),"",INDEX('Policy Characteristics'!G:G,MATCH($C211,'Policy Characteristics'!$C:$C,0)))</f>
        <v>1</v>
      </c>
      <c r="N211" s="277">
        <f>IF(ISBLANK(INDEX('Policy Characteristics'!H:H,MATCH($C211,'Policy Characteristics'!$C:$C,0))),"",INDEX('Policy Characteristics'!H:H,MATCH($C211,'Policy Characteristics'!$C:$C,0)))</f>
        <v>1</v>
      </c>
      <c r="O211" s="277" t="str">
        <f>IF(ISBLANK(INDEX('Policy Characteristics'!I:I,MATCH($C211,'Policy Characteristics'!$C:$C,0))),"",INDEX('Policy Characteristics'!I:I,MATCH($C211,'Policy Characteristics'!$C:$C,0)))</f>
        <v>on/off</v>
      </c>
      <c r="P211" s="277" t="str">
        <f>IF(ISBLANK(INDEX('Policy Characteristics'!J:J,MATCH($C211,'Policy Characteristics'!$C:$C,0))),"",INDEX('Policy Characteristics'!J:J,MATCH($C211,'Policy Characteristics'!$C:$C,0)))</f>
        <v/>
      </c>
      <c r="Q211" s="277" t="str">
        <f>IF(ISBLANK(INDEX('Policy Characteristics'!K:K,MATCH($C211,'Policy Characteristics'!$C:$C,0))),"",INDEX('Policy Characteristics'!K:K,MATCH($C211,'Policy Characteristics'!$C:$C,0)))</f>
        <v/>
      </c>
      <c r="R211" s="277" t="str">
        <f>IF(ISBLANK(INDEX('Policy Characteristics'!L:L,MATCH($C211,'Policy Characteristics'!$C:$C,0))),"",INDEX('Policy Characteristics'!L:L,MATCH($C211,'Policy Characteristics'!$C:$C,0)))</f>
        <v/>
      </c>
    </row>
    <row r="212" spans="1:18"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Demand Response</v>
      </c>
      <c r="C212" t="s">
        <v>28</v>
      </c>
      <c r="D212" s="47"/>
      <c r="E212" s="47"/>
      <c r="F212" s="47"/>
      <c r="G212" s="47"/>
      <c r="H212" s="44">
        <v>30</v>
      </c>
      <c r="I212" s="348" t="s">
        <v>44</v>
      </c>
      <c r="J212" s="278" t="str">
        <f>IF(ISBLANK(INDEX('Policy Characteristics'!D:D,MATCH($C212,'Policy Characteristics'!$C:$C,0))),"",INDEX('Policy Characteristics'!D:D,MATCH($C212,'Policy Characteristics'!$C:$C,0)))</f>
        <v>Demand Response</v>
      </c>
      <c r="K212" s="277" t="str">
        <f>IF(ISBLANK(INDEX('Policy Characteristics'!E:E,MATCH($C212,'Policy Characteristics'!$C:$C,0))),"",INDEX('Policy Characteristics'!E:E,MATCH($C212,'Policy Characteristics'!$C:$C,0)))</f>
        <v>elec demand response</v>
      </c>
      <c r="L212" s="285">
        <f>IF(ISBLANK(INDEX('Policy Characteristics'!F:F,MATCH($C212,'Policy Characteristics'!$C:$C,0))),"",INDEX('Policy Characteristics'!F:F,MATCH($C212,'Policy Characteristics'!$C:$C,0)))</f>
        <v>0</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0.01</v>
      </c>
      <c r="O212" s="277" t="str">
        <f>IF(ISBLANK(INDEX('Policy Characteristics'!I:I,MATCH($C212,'Policy Characteristics'!$C:$C,0))),"",INDEX('Policy Characteristics'!I:I,MATCH($C212,'Policy Characteristics'!$C:$C,0)))</f>
        <v>% of potential achieved</v>
      </c>
      <c r="P212" s="277" t="str">
        <f>IF(ISBLANK(INDEX('Policy Characteristics'!J:J,MATCH($C212,'Policy Characteristics'!$C:$C,0))),"",INDEX('Policy Characteristics'!J:J,MATCH($C212,'Policy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12" s="277" t="str">
        <f>IF(ISBLANK(INDEX('Policy Characteristics'!K:K,MATCH($C212,'Policy Characteristics'!$C:$C,0))),"",INDEX('Policy Characteristics'!K:K,MATCH($C212,'Policy Characteristics'!$C:$C,0)))</f>
        <v>electricity-sector-main.html#dr</v>
      </c>
      <c r="R212" s="277" t="str">
        <f>IF(ISBLANK(INDEX('Policy Characteristics'!L:L,MATCH($C212,'Policy Characteristics'!$C:$C,0))),"",INDEX('Policy Characteristics'!L:L,MATCH($C212,'Policy Characteristics'!$C:$C,0)))</f>
        <v>demand-response.html</v>
      </c>
    </row>
    <row r="213" spans="1:18"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Early Retirement of Power Plants</v>
      </c>
      <c r="C213" t="s">
        <v>129</v>
      </c>
      <c r="D213" s="47" t="s">
        <v>471</v>
      </c>
      <c r="E213" s="47"/>
      <c r="F213" s="47" t="s">
        <v>470</v>
      </c>
      <c r="G213" s="47"/>
      <c r="H213" s="44">
        <v>31</v>
      </c>
      <c r="I213" s="348" t="s">
        <v>44</v>
      </c>
      <c r="J213" s="278" t="str">
        <f>IF(ISBLANK(INDEX('Policy Characteristics'!D:D,MATCH($C213,'Policy Characteristics'!$C:$C,0))),"",INDEX('Policy Characteristics'!D:D,MATCH($C213,'Policy Characteristics'!$C:$C,0)))</f>
        <v>Early Retirement of Power Plants</v>
      </c>
      <c r="K213" s="277" t="str">
        <f>IF(ISBLANK(INDEX('Policy Characteristics'!E:E,MATCH($C213,'Policy Characteristics'!$C:$C,0))),"",INDEX('Policy Characteristics'!E:E,MATCH($C213,'Policy Characteristics'!$C:$C,0)))</f>
        <v>elec early retirement</v>
      </c>
      <c r="L213" s="277">
        <f>IF(ISBLANK(INDEX('Policy Characteristics'!F:F,MATCH($C213,'Policy Characteristics'!$C:$C,0))),"",INDEX('Policy Characteristics'!F:F,MATCH($C213,'Policy Characteristics'!$C:$C,0)))</f>
        <v>0</v>
      </c>
      <c r="M213" s="277">
        <f>IF(ISBLANK(INDEX('Policy Characteristics'!G:G,MATCH($C213,'Policy Characteristics'!$C:$C,0))),"",INDEX('Policy Characteristics'!G:G,MATCH($C213,'Policy Characteristics'!$C:$C,0)))</f>
        <v>25000</v>
      </c>
      <c r="N213" s="277">
        <f>IF(ISBLANK(INDEX('Policy Characteristics'!H:H,MATCH($C213,'Policy Characteristics'!$C:$C,0))),"",INDEX('Policy Characteristics'!H:H,MATCH($C213,'Policy Characteristics'!$C:$C,0)))</f>
        <v>500</v>
      </c>
      <c r="O213" s="277" t="str">
        <f>IF(ISBLANK(INDEX('Policy Characteristics'!I:I,MATCH($C213,'Policy Characteristics'!$C:$C,0))),"",INDEX('Policy Characteristics'!I:I,MATCH($C213,'Policy Characteristics'!$C:$C,0)))</f>
        <v>MW/year</v>
      </c>
      <c r="P213" s="277" t="str">
        <f>IF(ISBLANK(INDEX('Policy Characteristics'!J:J,MATCH($C213,'Policy Characteristics'!$C:$C,0))),"",INDEX('Policy Characteristics'!J:J,MATCH($C213,'Policy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3" s="277" t="str">
        <f>IF(ISBLANK(INDEX('Policy Characteristics'!K:K,MATCH($C213,'Policy Characteristics'!$C:$C,0))),"",INDEX('Policy Characteristics'!K:K,MATCH($C213,'Policy Characteristics'!$C:$C,0)))</f>
        <v>electricity-sector-main.html#early-ret</v>
      </c>
      <c r="R213" s="277" t="str">
        <f>IF(ISBLANK(INDEX('Policy Characteristics'!L:L,MATCH($C213,'Policy Characteristics'!$C:$C,0))),"",INDEX('Policy Characteristics'!L:L,MATCH($C213,'Policy Characteristics'!$C:$C,0)))</f>
        <v>early-retirement-of-power-plants.html</v>
      </c>
    </row>
    <row r="214" spans="1:18"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Early Retirement of Power Plants</v>
      </c>
      <c r="C214" s="277" t="str">
        <f t="shared" ref="C214:C228" si="19">C$213</f>
        <v>Annual Additional Capacity Retired due to Early Retirement Policy</v>
      </c>
      <c r="D214" s="6" t="s">
        <v>327</v>
      </c>
      <c r="E214" s="47"/>
      <c r="F214" s="6" t="s">
        <v>328</v>
      </c>
      <c r="G214" s="47"/>
      <c r="H214" s="44">
        <v>620</v>
      </c>
      <c r="I214" s="348" t="s">
        <v>44</v>
      </c>
      <c r="J214" s="278" t="str">
        <f>IF(ISBLANK(INDEX('Policy Characteristics'!D:D,MATCH($C214,'Policy Characteristics'!$C:$C,0))),"",INDEX('Policy Characteristics'!D:D,MATCH($C214,'Policy Characteristics'!$C:$C,0)))</f>
        <v>Early Retirement of Power Plants</v>
      </c>
      <c r="K214" s="277" t="str">
        <f>IF(ISBLANK(INDEX('Policy Characteristics'!E:E,MATCH($C214,'Policy Characteristics'!$C:$C,0))),"",INDEX('Policy Characteristics'!E:E,MATCH($C214,'Policy Characteristics'!$C:$C,0)))</f>
        <v>elec early retirement</v>
      </c>
      <c r="L214" s="277">
        <f>IF(ISBLANK(INDEX('Policy Characteristics'!F:F,MATCH($C214,'Policy Characteristics'!$C:$C,0))),"",INDEX('Policy Characteristics'!F:F,MATCH($C214,'Policy Characteristics'!$C:$C,0)))</f>
        <v>0</v>
      </c>
      <c r="M214" s="277">
        <f>IF(ISBLANK(INDEX('Policy Characteristics'!G:G,MATCH($C214,'Policy Characteristics'!$C:$C,0))),"",INDEX('Policy Characteristics'!G:G,MATCH($C214,'Policy Characteristics'!$C:$C,0)))</f>
        <v>25000</v>
      </c>
      <c r="N214" s="277">
        <f>IF(ISBLANK(INDEX('Policy Characteristics'!H:H,MATCH($C214,'Policy Characteristics'!$C:$C,0))),"",INDEX('Policy Characteristics'!H:H,MATCH($C214,'Policy Characteristics'!$C:$C,0)))</f>
        <v>500</v>
      </c>
      <c r="O214" s="277" t="str">
        <f>IF(ISBLANK(INDEX('Policy Characteristics'!I:I,MATCH($C214,'Policy Characteristics'!$C:$C,0))),"",INDEX('Policy Characteristics'!I:I,MATCH($C214,'Policy Characteristics'!$C:$C,0)))</f>
        <v>MW/year</v>
      </c>
      <c r="P214" s="277" t="str">
        <f>IF(ISBLANK(INDEX('Policy Characteristics'!J:J,MATCH($C214,'Policy Characteristics'!$C:$C,0))),"",INDEX('Policy Characteristics'!J:J,MATCH($C214,'Policy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4" s="277" t="str">
        <f>IF(ISBLANK(INDEX('Policy Characteristics'!K:K,MATCH($C214,'Policy Characteristics'!$C:$C,0))),"",INDEX('Policy Characteristics'!K:K,MATCH($C214,'Policy Characteristics'!$C:$C,0)))</f>
        <v>electricity-sector-main.html#early-ret</v>
      </c>
      <c r="R214" s="277" t="str">
        <f>IF(ISBLANK(INDEX('Policy Characteristics'!L:L,MATCH($C214,'Policy Characteristics'!$C:$C,0))),"",INDEX('Policy Characteristics'!L:L,MATCH($C214,'Policy Characteristics'!$C:$C,0)))</f>
        <v>early-retirement-of-power-plants.html</v>
      </c>
    </row>
    <row r="215" spans="1:18"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Early Retirement of Power Plants</v>
      </c>
      <c r="C215" s="277" t="str">
        <f t="shared" si="19"/>
        <v>Annual Additional Capacity Retired due to Early Retirement Policy</v>
      </c>
      <c r="D215" s="6" t="s">
        <v>77</v>
      </c>
      <c r="E215" s="47"/>
      <c r="F215" s="6" t="s">
        <v>89</v>
      </c>
      <c r="G215" s="47"/>
      <c r="H215" s="44">
        <v>32</v>
      </c>
      <c r="I215" s="348" t="s">
        <v>44</v>
      </c>
      <c r="J215" s="278" t="str">
        <f>IF(ISBLANK(INDEX('Policy Characteristics'!D:D,MATCH($C215,'Policy Characteristics'!$C:$C,0))),"",INDEX('Policy Characteristics'!D:D,MATCH($C215,'Policy Characteristics'!$C:$C,0)))</f>
        <v>Early Retirement of Power Plants</v>
      </c>
      <c r="K215" s="277" t="str">
        <f>IF(ISBLANK(INDEX('Policy Characteristics'!E:E,MATCH($C215,'Policy Characteristics'!$C:$C,0))),"",INDEX('Policy Characteristics'!E:E,MATCH($C215,'Policy Characteristics'!$C:$C,0)))</f>
        <v>elec early retirement</v>
      </c>
      <c r="L215" s="277">
        <f>IF(ISBLANK(INDEX('Policy Characteristics'!F:F,MATCH($C215,'Policy Characteristics'!$C:$C,0))),"",INDEX('Policy Characteristics'!F:F,MATCH($C215,'Policy Characteristics'!$C:$C,0)))</f>
        <v>0</v>
      </c>
      <c r="M215" s="277">
        <f>IF(ISBLANK(INDEX('Policy Characteristics'!G:G,MATCH($C215,'Policy Characteristics'!$C:$C,0))),"",INDEX('Policy Characteristics'!G:G,MATCH($C215,'Policy Characteristics'!$C:$C,0)))</f>
        <v>25000</v>
      </c>
      <c r="N215" s="277">
        <f>IF(ISBLANK(INDEX('Policy Characteristics'!H:H,MATCH($C215,'Policy Characteristics'!$C:$C,0))),"",INDEX('Policy Characteristics'!H:H,MATCH($C215,'Policy Characteristics'!$C:$C,0)))</f>
        <v>500</v>
      </c>
      <c r="O215" s="277" t="str">
        <f>IF(ISBLANK(INDEX('Policy Characteristics'!I:I,MATCH($C215,'Policy Characteristics'!$C:$C,0))),"",INDEX('Policy Characteristics'!I:I,MATCH($C215,'Policy Characteristics'!$C:$C,0)))</f>
        <v>MW/year</v>
      </c>
      <c r="P215" s="277" t="str">
        <f>IF(ISBLANK(INDEX('Policy Characteristics'!J:J,MATCH($C215,'Policy Characteristics'!$C:$C,0))),"",INDEX('Policy Characteristics'!J:J,MATCH($C215,'Policy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5" s="277" t="str">
        <f>IF(ISBLANK(INDEX('Policy Characteristics'!K:K,MATCH($C215,'Policy Characteristics'!$C:$C,0))),"",INDEX('Policy Characteristics'!K:K,MATCH($C215,'Policy Characteristics'!$C:$C,0)))</f>
        <v>electricity-sector-main.html#early-ret</v>
      </c>
      <c r="R215" s="277" t="str">
        <f>IF(ISBLANK(INDEX('Policy Characteristics'!L:L,MATCH($C215,'Policy Characteristics'!$C:$C,0))),"",INDEX('Policy Characteristics'!L:L,MATCH($C215,'Policy Characteristics'!$C:$C,0)))</f>
        <v>early-retirement-of-power-plants.html</v>
      </c>
    </row>
    <row r="216" spans="1:18"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Early Retirement of Power Plants</v>
      </c>
      <c r="C216" s="277" t="str">
        <f t="shared" si="19"/>
        <v>Annual Additional Capacity Retired due to Early Retirement Policy</v>
      </c>
      <c r="D216" s="6" t="s">
        <v>78</v>
      </c>
      <c r="E216" s="47"/>
      <c r="F216" s="6" t="s">
        <v>90</v>
      </c>
      <c r="G216" s="47"/>
      <c r="H216" s="44">
        <v>621</v>
      </c>
      <c r="I216" s="348" t="s">
        <v>45</v>
      </c>
      <c r="J216" s="278" t="str">
        <f>IF(ISBLANK(INDEX('Policy Characteristics'!D:D,MATCH($C216,'Policy Characteristics'!$C:$C,0))),"",INDEX('Policy Characteristics'!D:D,MATCH($C216,'Policy Characteristics'!$C:$C,0)))</f>
        <v>Early Retirement of Power Plants</v>
      </c>
      <c r="K216" s="277" t="str">
        <f>IF(ISBLANK(INDEX('Policy Characteristics'!E:E,MATCH($C216,'Policy Characteristics'!$C:$C,0))),"",INDEX('Policy Characteristics'!E:E,MATCH($C216,'Policy Characteristics'!$C:$C,0)))</f>
        <v>elec early retirement</v>
      </c>
      <c r="L216" s="277">
        <f>IF(ISBLANK(INDEX('Policy Characteristics'!F:F,MATCH($C216,'Policy Characteristics'!$C:$C,0))),"",INDEX('Policy Characteristics'!F:F,MATCH($C216,'Policy Characteristics'!$C:$C,0)))</f>
        <v>0</v>
      </c>
      <c r="M216" s="277">
        <f>IF(ISBLANK(INDEX('Policy Characteristics'!G:G,MATCH($C216,'Policy Characteristics'!$C:$C,0))),"",INDEX('Policy Characteristics'!G:G,MATCH($C216,'Policy Characteristics'!$C:$C,0)))</f>
        <v>25000</v>
      </c>
      <c r="N216" s="277">
        <f>IF(ISBLANK(INDEX('Policy Characteristics'!H:H,MATCH($C216,'Policy Characteristics'!$C:$C,0))),"",INDEX('Policy Characteristics'!H:H,MATCH($C216,'Policy Characteristics'!$C:$C,0)))</f>
        <v>500</v>
      </c>
      <c r="O216" s="277" t="str">
        <f>IF(ISBLANK(INDEX('Policy Characteristics'!I:I,MATCH($C216,'Policy Characteristics'!$C:$C,0))),"",INDEX('Policy Characteristics'!I:I,MATCH($C216,'Policy Characteristics'!$C:$C,0)))</f>
        <v>MW/year</v>
      </c>
      <c r="P216" s="277" t="str">
        <f>IF(ISBLANK(INDEX('Policy Characteristics'!J:J,MATCH($C216,'Policy Characteristics'!$C:$C,0))),"",INDEX('Policy Characteristics'!J:J,MATCH($C216,'Policy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6" s="277" t="str">
        <f>IF(ISBLANK(INDEX('Policy Characteristics'!K:K,MATCH($C216,'Policy Characteristics'!$C:$C,0))),"",INDEX('Policy Characteristics'!K:K,MATCH($C216,'Policy Characteristics'!$C:$C,0)))</f>
        <v>electricity-sector-main.html#early-ret</v>
      </c>
      <c r="R216" s="277" t="str">
        <f>IF(ISBLANK(INDEX('Policy Characteristics'!L:L,MATCH($C216,'Policy Characteristics'!$C:$C,0))),"",INDEX('Policy Characteristics'!L:L,MATCH($C216,'Policy Characteristics'!$C:$C,0)))</f>
        <v>early-retirement-of-power-plants.html</v>
      </c>
    </row>
    <row r="217" spans="1:18"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Early Retirement of Power Plants</v>
      </c>
      <c r="C217" s="277" t="str">
        <f t="shared" si="19"/>
        <v>Annual Additional Capacity Retired due to Early Retirement Policy</v>
      </c>
      <c r="D217" s="6" t="s">
        <v>472</v>
      </c>
      <c r="E217" s="47"/>
      <c r="F217" s="6" t="s">
        <v>475</v>
      </c>
      <c r="G217" s="47"/>
      <c r="H217" s="44">
        <v>622</v>
      </c>
      <c r="I217" s="348" t="s">
        <v>45</v>
      </c>
      <c r="J217" s="278" t="str">
        <f>IF(ISBLANK(INDEX('Policy Characteristics'!D:D,MATCH($C217,'Policy Characteristics'!$C:$C,0))),"",INDEX('Policy Characteristics'!D:D,MATCH($C217,'Policy Characteristics'!$C:$C,0)))</f>
        <v>Early Retirement of Power Plants</v>
      </c>
      <c r="K217" s="277" t="str">
        <f>IF(ISBLANK(INDEX('Policy Characteristics'!E:E,MATCH($C217,'Policy Characteristics'!$C:$C,0))),"",INDEX('Policy Characteristics'!E:E,MATCH($C217,'Policy Characteristics'!$C:$C,0)))</f>
        <v>elec early retirement</v>
      </c>
      <c r="L217" s="277">
        <f>IF(ISBLANK(INDEX('Policy Characteristics'!F:F,MATCH($C217,'Policy Characteristics'!$C:$C,0))),"",INDEX('Policy Characteristics'!F:F,MATCH($C217,'Policy Characteristics'!$C:$C,0)))</f>
        <v>0</v>
      </c>
      <c r="M217" s="277">
        <f>IF(ISBLANK(INDEX('Policy Characteristics'!G:G,MATCH($C217,'Policy Characteristics'!$C:$C,0))),"",INDEX('Policy Characteristics'!G:G,MATCH($C217,'Policy Characteristics'!$C:$C,0)))</f>
        <v>25000</v>
      </c>
      <c r="N217" s="277">
        <f>IF(ISBLANK(INDEX('Policy Characteristics'!H:H,MATCH($C217,'Policy Characteristics'!$C:$C,0))),"",INDEX('Policy Characteristics'!H:H,MATCH($C217,'Policy Characteristics'!$C:$C,0)))</f>
        <v>500</v>
      </c>
      <c r="O217" s="277" t="str">
        <f>IF(ISBLANK(INDEX('Policy Characteristics'!I:I,MATCH($C217,'Policy Characteristics'!$C:$C,0))),"",INDEX('Policy Characteristics'!I:I,MATCH($C217,'Policy Characteristics'!$C:$C,0)))</f>
        <v>MW/year</v>
      </c>
      <c r="P217" s="277" t="str">
        <f>IF(ISBLANK(INDEX('Policy Characteristics'!J:J,MATCH($C217,'Policy Characteristics'!$C:$C,0))),"",INDEX('Policy Characteristics'!J:J,MATCH($C217,'Policy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7" s="277" t="str">
        <f>IF(ISBLANK(INDEX('Policy Characteristics'!K:K,MATCH($C217,'Policy Characteristics'!$C:$C,0))),"",INDEX('Policy Characteristics'!K:K,MATCH($C217,'Policy Characteristics'!$C:$C,0)))</f>
        <v>electricity-sector-main.html#early-ret</v>
      </c>
      <c r="R217" s="277" t="str">
        <f>IF(ISBLANK(INDEX('Policy Characteristics'!L:L,MATCH($C217,'Policy Characteristics'!$C:$C,0))),"",INDEX('Policy Characteristics'!L:L,MATCH($C217,'Policy Characteristics'!$C:$C,0)))</f>
        <v>early-retirement-of-power-plants.html</v>
      </c>
    </row>
    <row r="218" spans="1:18"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Early Retirement of Power Plants</v>
      </c>
      <c r="C218" s="277" t="str">
        <f t="shared" si="19"/>
        <v>Annual Additional Capacity Retired due to Early Retirement Policy</v>
      </c>
      <c r="D218" s="6" t="s">
        <v>79</v>
      </c>
      <c r="E218" s="47"/>
      <c r="F218" s="6" t="s">
        <v>91</v>
      </c>
      <c r="G218" s="47"/>
      <c r="H218" s="44">
        <v>623</v>
      </c>
      <c r="I218" s="348" t="s">
        <v>45</v>
      </c>
      <c r="J218" s="278" t="str">
        <f>IF(ISBLANK(INDEX('Policy Characteristics'!D:D,MATCH($C218,'Policy Characteristics'!$C:$C,0))),"",INDEX('Policy Characteristics'!D:D,MATCH($C218,'Policy Characteristics'!$C:$C,0)))</f>
        <v>Early Retirement of Power Plants</v>
      </c>
      <c r="K218" s="277" t="str">
        <f>IF(ISBLANK(INDEX('Policy Characteristics'!E:E,MATCH($C218,'Policy Characteristics'!$C:$C,0))),"",INDEX('Policy Characteristics'!E:E,MATCH($C218,'Policy Characteristics'!$C:$C,0)))</f>
        <v>elec early retirement</v>
      </c>
      <c r="L218" s="277">
        <f>IF(ISBLANK(INDEX('Policy Characteristics'!F:F,MATCH($C218,'Policy Characteristics'!$C:$C,0))),"",INDEX('Policy Characteristics'!F:F,MATCH($C218,'Policy Characteristics'!$C:$C,0)))</f>
        <v>0</v>
      </c>
      <c r="M218" s="277">
        <f>IF(ISBLANK(INDEX('Policy Characteristics'!G:G,MATCH($C218,'Policy Characteristics'!$C:$C,0))),"",INDEX('Policy Characteristics'!G:G,MATCH($C218,'Policy Characteristics'!$C:$C,0)))</f>
        <v>25000</v>
      </c>
      <c r="N218" s="277">
        <f>IF(ISBLANK(INDEX('Policy Characteristics'!H:H,MATCH($C218,'Policy Characteristics'!$C:$C,0))),"",INDEX('Policy Characteristics'!H:H,MATCH($C218,'Policy Characteristics'!$C:$C,0)))</f>
        <v>500</v>
      </c>
      <c r="O218" s="277" t="str">
        <f>IF(ISBLANK(INDEX('Policy Characteristics'!I:I,MATCH($C218,'Policy Characteristics'!$C:$C,0))),"",INDEX('Policy Characteristics'!I:I,MATCH($C218,'Policy Characteristics'!$C:$C,0)))</f>
        <v>MW/year</v>
      </c>
      <c r="P218" s="277" t="str">
        <f>IF(ISBLANK(INDEX('Policy Characteristics'!J:J,MATCH($C218,'Policy Characteristics'!$C:$C,0))),"",INDEX('Policy Characteristics'!J:J,MATCH($C218,'Policy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8" s="277" t="str">
        <f>IF(ISBLANK(INDEX('Policy Characteristics'!K:K,MATCH($C218,'Policy Characteristics'!$C:$C,0))),"",INDEX('Policy Characteristics'!K:K,MATCH($C218,'Policy Characteristics'!$C:$C,0)))</f>
        <v>electricity-sector-main.html#early-ret</v>
      </c>
      <c r="R218" s="277" t="str">
        <f>IF(ISBLANK(INDEX('Policy Characteristics'!L:L,MATCH($C218,'Policy Characteristics'!$C:$C,0))),"",INDEX('Policy Characteristics'!L:L,MATCH($C218,'Policy Characteristics'!$C:$C,0)))</f>
        <v>early-retirement-of-power-plants.html</v>
      </c>
    </row>
    <row r="219" spans="1:18"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Early Retirement of Power Plants</v>
      </c>
      <c r="C219" s="277" t="str">
        <f t="shared" si="19"/>
        <v>Annual Additional Capacity Retired due to Early Retirement Policy</v>
      </c>
      <c r="D219" s="6" t="s">
        <v>80</v>
      </c>
      <c r="E219" s="47"/>
      <c r="F219" s="6" t="s">
        <v>92</v>
      </c>
      <c r="G219" s="47"/>
      <c r="H219" s="44">
        <v>624</v>
      </c>
      <c r="I219" s="348" t="s">
        <v>45</v>
      </c>
      <c r="J219" s="278" t="str">
        <f>IF(ISBLANK(INDEX('Policy Characteristics'!D:D,MATCH($C219,'Policy Characteristics'!$C:$C,0))),"",INDEX('Policy Characteristics'!D:D,MATCH($C219,'Policy Characteristics'!$C:$C,0)))</f>
        <v>Early Retirement of Power Plants</v>
      </c>
      <c r="K219" s="277" t="str">
        <f>IF(ISBLANK(INDEX('Policy Characteristics'!E:E,MATCH($C219,'Policy Characteristics'!$C:$C,0))),"",INDEX('Policy Characteristics'!E:E,MATCH($C219,'Policy Characteristics'!$C:$C,0)))</f>
        <v>elec early retirement</v>
      </c>
      <c r="L219" s="277">
        <f>IF(ISBLANK(INDEX('Policy Characteristics'!F:F,MATCH($C219,'Policy Characteristics'!$C:$C,0))),"",INDEX('Policy Characteristics'!F:F,MATCH($C219,'Policy Characteristics'!$C:$C,0)))</f>
        <v>0</v>
      </c>
      <c r="M219" s="277">
        <f>IF(ISBLANK(INDEX('Policy Characteristics'!G:G,MATCH($C219,'Policy Characteristics'!$C:$C,0))),"",INDEX('Policy Characteristics'!G:G,MATCH($C219,'Policy Characteristics'!$C:$C,0)))</f>
        <v>25000</v>
      </c>
      <c r="N219" s="277">
        <f>IF(ISBLANK(INDEX('Policy Characteristics'!H:H,MATCH($C219,'Policy Characteristics'!$C:$C,0))),"",INDEX('Policy Characteristics'!H:H,MATCH($C219,'Policy Characteristics'!$C:$C,0)))</f>
        <v>500</v>
      </c>
      <c r="O219" s="277" t="str">
        <f>IF(ISBLANK(INDEX('Policy Characteristics'!I:I,MATCH($C219,'Policy Characteristics'!$C:$C,0))),"",INDEX('Policy Characteristics'!I:I,MATCH($C219,'Policy Characteristics'!$C:$C,0)))</f>
        <v>MW/year</v>
      </c>
      <c r="P219" s="277" t="str">
        <f>IF(ISBLANK(INDEX('Policy Characteristics'!J:J,MATCH($C219,'Policy Characteristics'!$C:$C,0))),"",INDEX('Policy Characteristics'!J:J,MATCH($C219,'Policy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9" s="277" t="str">
        <f>IF(ISBLANK(INDEX('Policy Characteristics'!K:K,MATCH($C219,'Policy Characteristics'!$C:$C,0))),"",INDEX('Policy Characteristics'!K:K,MATCH($C219,'Policy Characteristics'!$C:$C,0)))</f>
        <v>electricity-sector-main.html#early-ret</v>
      </c>
      <c r="R219" s="277" t="str">
        <f>IF(ISBLANK(INDEX('Policy Characteristics'!L:L,MATCH($C219,'Policy Characteristics'!$C:$C,0))),"",INDEX('Policy Characteristics'!L:L,MATCH($C219,'Policy Characteristics'!$C:$C,0)))</f>
        <v>early-retirement-of-power-plants.html</v>
      </c>
    </row>
    <row r="220" spans="1:18"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Early Retirement of Power Plants</v>
      </c>
      <c r="C220" s="277" t="str">
        <f t="shared" si="19"/>
        <v>Annual Additional Capacity Retired due to Early Retirement Policy</v>
      </c>
      <c r="D220" s="6" t="s">
        <v>81</v>
      </c>
      <c r="E220" s="47"/>
      <c r="F220" s="6" t="s">
        <v>93</v>
      </c>
      <c r="G220" s="47"/>
      <c r="H220" s="44">
        <v>625</v>
      </c>
      <c r="I220" s="348" t="s">
        <v>45</v>
      </c>
      <c r="J220" s="278" t="str">
        <f>IF(ISBLANK(INDEX('Policy Characteristics'!D:D,MATCH($C220,'Policy Characteristics'!$C:$C,0))),"",INDEX('Policy Characteristics'!D:D,MATCH($C220,'Policy Characteristics'!$C:$C,0)))</f>
        <v>Early Retirement of Power Plants</v>
      </c>
      <c r="K220" s="277" t="str">
        <f>IF(ISBLANK(INDEX('Policy Characteristics'!E:E,MATCH($C220,'Policy Characteristics'!$C:$C,0))),"",INDEX('Policy Characteristics'!E:E,MATCH($C220,'Policy Characteristics'!$C:$C,0)))</f>
        <v>elec early retirement</v>
      </c>
      <c r="L220" s="277">
        <f>IF(ISBLANK(INDEX('Policy Characteristics'!F:F,MATCH($C220,'Policy Characteristics'!$C:$C,0))),"",INDEX('Policy Characteristics'!F:F,MATCH($C220,'Policy Characteristics'!$C:$C,0)))</f>
        <v>0</v>
      </c>
      <c r="M220" s="277">
        <f>IF(ISBLANK(INDEX('Policy Characteristics'!G:G,MATCH($C220,'Policy Characteristics'!$C:$C,0))),"",INDEX('Policy Characteristics'!G:G,MATCH($C220,'Policy Characteristics'!$C:$C,0)))</f>
        <v>25000</v>
      </c>
      <c r="N220" s="277">
        <f>IF(ISBLANK(INDEX('Policy Characteristics'!H:H,MATCH($C220,'Policy Characteristics'!$C:$C,0))),"",INDEX('Policy Characteristics'!H:H,MATCH($C220,'Policy Characteristics'!$C:$C,0)))</f>
        <v>500</v>
      </c>
      <c r="O220" s="277" t="str">
        <f>IF(ISBLANK(INDEX('Policy Characteristics'!I:I,MATCH($C220,'Policy Characteristics'!$C:$C,0))),"",INDEX('Policy Characteristics'!I:I,MATCH($C220,'Policy Characteristics'!$C:$C,0)))</f>
        <v>MW/year</v>
      </c>
      <c r="P220" s="277" t="str">
        <f>IF(ISBLANK(INDEX('Policy Characteristics'!J:J,MATCH($C220,'Policy Characteristics'!$C:$C,0))),"",INDEX('Policy Characteristics'!J:J,MATCH($C220,'Policy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0" s="277" t="str">
        <f>IF(ISBLANK(INDEX('Policy Characteristics'!K:K,MATCH($C220,'Policy Characteristics'!$C:$C,0))),"",INDEX('Policy Characteristics'!K:K,MATCH($C220,'Policy Characteristics'!$C:$C,0)))</f>
        <v>electricity-sector-main.html#early-ret</v>
      </c>
      <c r="R220" s="277" t="str">
        <f>IF(ISBLANK(INDEX('Policy Characteristics'!L:L,MATCH($C220,'Policy Characteristics'!$C:$C,0))),"",INDEX('Policy Characteristics'!L:L,MATCH($C220,'Policy Characteristics'!$C:$C,0)))</f>
        <v>early-retirement-of-power-plants.html</v>
      </c>
    </row>
    <row r="221" spans="1:18"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Early Retirement of Power Plants</v>
      </c>
      <c r="C221" s="277" t="str">
        <f t="shared" si="19"/>
        <v>Annual Additional Capacity Retired due to Early Retirement Policy</v>
      </c>
      <c r="D221" s="6" t="s">
        <v>2469</v>
      </c>
      <c r="E221" s="47"/>
      <c r="F221" s="6" t="s">
        <v>460</v>
      </c>
      <c r="G221" s="47"/>
      <c r="H221" s="44">
        <v>626</v>
      </c>
      <c r="I221" s="348" t="s">
        <v>45</v>
      </c>
      <c r="J221" s="278" t="str">
        <f>IF(ISBLANK(INDEX('Policy Characteristics'!D:D,MATCH($C221,'Policy Characteristics'!$C:$C,0))),"",INDEX('Policy Characteristics'!D:D,MATCH($C221,'Policy Characteristics'!$C:$C,0)))</f>
        <v>Early Retirement of Power Plants</v>
      </c>
      <c r="K221" s="277" t="str">
        <f>IF(ISBLANK(INDEX('Policy Characteristics'!E:E,MATCH($C221,'Policy Characteristics'!$C:$C,0))),"",INDEX('Policy Characteristics'!E:E,MATCH($C221,'Policy Characteristics'!$C:$C,0)))</f>
        <v>elec early retirement</v>
      </c>
      <c r="L221" s="277">
        <f>IF(ISBLANK(INDEX('Policy Characteristics'!F:F,MATCH($C221,'Policy Characteristics'!$C:$C,0))),"",INDEX('Policy Characteristics'!F:F,MATCH($C221,'Policy Characteristics'!$C:$C,0)))</f>
        <v>0</v>
      </c>
      <c r="M221" s="277">
        <f>IF(ISBLANK(INDEX('Policy Characteristics'!G:G,MATCH($C221,'Policy Characteristics'!$C:$C,0))),"",INDEX('Policy Characteristics'!G:G,MATCH($C221,'Policy Characteristics'!$C:$C,0)))</f>
        <v>25000</v>
      </c>
      <c r="N221" s="277">
        <f>IF(ISBLANK(INDEX('Policy Characteristics'!H:H,MATCH($C221,'Policy Characteristics'!$C:$C,0))),"",INDEX('Policy Characteristics'!H:H,MATCH($C221,'Policy Characteristics'!$C:$C,0)))</f>
        <v>500</v>
      </c>
      <c r="O221" s="277" t="str">
        <f>IF(ISBLANK(INDEX('Policy Characteristics'!I:I,MATCH($C221,'Policy Characteristics'!$C:$C,0))),"",INDEX('Policy Characteristics'!I:I,MATCH($C221,'Policy Characteristics'!$C:$C,0)))</f>
        <v>MW/year</v>
      </c>
      <c r="P221" s="277" t="str">
        <f>IF(ISBLANK(INDEX('Policy Characteristics'!J:J,MATCH($C221,'Policy Characteristics'!$C:$C,0))),"",INDEX('Policy Characteristics'!J:J,MATCH($C221,'Policy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1" s="277" t="str">
        <f>IF(ISBLANK(INDEX('Policy Characteristics'!K:K,MATCH($C221,'Policy Characteristics'!$C:$C,0))),"",INDEX('Policy Characteristics'!K:K,MATCH($C221,'Policy Characteristics'!$C:$C,0)))</f>
        <v>electricity-sector-main.html#early-ret</v>
      </c>
      <c r="R221" s="277" t="str">
        <f>IF(ISBLANK(INDEX('Policy Characteristics'!L:L,MATCH($C221,'Policy Characteristics'!$C:$C,0))),"",INDEX('Policy Characteristics'!L:L,MATCH($C221,'Policy Characteristics'!$C:$C,0)))</f>
        <v>early-retirement-of-power-plants.html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Early Retirement of Power Plants</v>
      </c>
      <c r="C222" s="277" t="str">
        <f t="shared" si="19"/>
        <v>Annual Additional Capacity Retired due to Early Retirement Policy</v>
      </c>
      <c r="D222" s="6" t="s">
        <v>329</v>
      </c>
      <c r="E222" s="47"/>
      <c r="F222" s="6" t="s">
        <v>331</v>
      </c>
      <c r="G222" s="47"/>
      <c r="H222" s="44">
        <v>627</v>
      </c>
      <c r="I222" s="348" t="s">
        <v>45</v>
      </c>
      <c r="J222" s="278" t="str">
        <f>IF(ISBLANK(INDEX('Policy Characteristics'!D:D,MATCH($C222,'Policy Characteristics'!$C:$C,0))),"",INDEX('Policy Characteristics'!D:D,MATCH($C222,'Policy Characteristics'!$C:$C,0)))</f>
        <v>Early Retirement of Power Plants</v>
      </c>
      <c r="K222" s="277" t="str">
        <f>IF(ISBLANK(INDEX('Policy Characteristics'!E:E,MATCH($C222,'Policy Characteristics'!$C:$C,0))),"",INDEX('Policy Characteristics'!E:E,MATCH($C222,'Policy Characteristics'!$C:$C,0)))</f>
        <v>elec early retirement</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25000</v>
      </c>
      <c r="N222" s="277">
        <f>IF(ISBLANK(INDEX('Policy Characteristics'!H:H,MATCH($C222,'Policy Characteristics'!$C:$C,0))),"",INDEX('Policy Characteristics'!H:H,MATCH($C222,'Policy Characteristics'!$C:$C,0)))</f>
        <v>500</v>
      </c>
      <c r="O222" s="277" t="str">
        <f>IF(ISBLANK(INDEX('Policy Characteristics'!I:I,MATCH($C222,'Policy Characteristics'!$C:$C,0))),"",INDEX('Policy Characteristics'!I:I,MATCH($C222,'Policy Characteristics'!$C:$C,0)))</f>
        <v>MW/year</v>
      </c>
      <c r="P222" s="277" t="str">
        <f>IF(ISBLANK(INDEX('Policy Characteristics'!J:J,MATCH($C222,'Policy Characteristics'!$C:$C,0))),"",INDEX('Policy Characteristics'!J:J,MATCH($C222,'Policy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2" s="277" t="str">
        <f>IF(ISBLANK(INDEX('Policy Characteristics'!K:K,MATCH($C222,'Policy Characteristics'!$C:$C,0))),"",INDEX('Policy Characteristics'!K:K,MATCH($C222,'Policy Characteristics'!$C:$C,0)))</f>
        <v>electricity-sector-main.html#early-ret</v>
      </c>
      <c r="R222" s="277" t="str">
        <f>IF(ISBLANK(INDEX('Policy Characteristics'!L:L,MATCH($C222,'Policy Characteristics'!$C:$C,0))),"",INDEX('Policy Characteristics'!L:L,MATCH($C222,'Policy Characteristics'!$C:$C,0)))</f>
        <v>early-retirement-of-power-plants.html</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Early Retirement of Power Plants</v>
      </c>
      <c r="C223" s="277" t="str">
        <f t="shared" si="19"/>
        <v>Annual Additional Capacity Retired due to Early Retirement Policy</v>
      </c>
      <c r="D223" s="6" t="s">
        <v>330</v>
      </c>
      <c r="E223" s="47"/>
      <c r="F223" s="6" t="s">
        <v>332</v>
      </c>
      <c r="G223" s="47"/>
      <c r="H223" s="44">
        <v>628</v>
      </c>
      <c r="I223" s="348" t="s">
        <v>44</v>
      </c>
      <c r="J223" s="278" t="str">
        <f>IF(ISBLANK(INDEX('Policy Characteristics'!D:D,MATCH($C223,'Policy Characteristics'!$C:$C,0))),"",INDEX('Policy Characteristics'!D:D,MATCH($C223,'Policy Characteristics'!$C:$C,0)))</f>
        <v>Early Retirement of Power Plants</v>
      </c>
      <c r="K223" s="277" t="str">
        <f>IF(ISBLANK(INDEX('Policy Characteristics'!E:E,MATCH($C223,'Policy Characteristics'!$C:$C,0))),"",INDEX('Policy Characteristics'!E:E,MATCH($C223,'Policy Characteristics'!$C:$C,0)))</f>
        <v>elec early retirement</v>
      </c>
      <c r="L223" s="277">
        <f>IF(ISBLANK(INDEX('Policy Characteristics'!F:F,MATCH($C223,'Policy Characteristics'!$C:$C,0))),"",INDEX('Policy Characteristics'!F:F,MATCH($C223,'Policy Characteristics'!$C:$C,0)))</f>
        <v>0</v>
      </c>
      <c r="M223" s="277">
        <f>IF(ISBLANK(INDEX('Policy Characteristics'!G:G,MATCH($C223,'Policy Characteristics'!$C:$C,0))),"",INDEX('Policy Characteristics'!G:G,MATCH($C223,'Policy Characteristics'!$C:$C,0)))</f>
        <v>25000</v>
      </c>
      <c r="N223" s="277">
        <f>IF(ISBLANK(INDEX('Policy Characteristics'!H:H,MATCH($C223,'Policy Characteristics'!$C:$C,0))),"",INDEX('Policy Characteristics'!H:H,MATCH($C223,'Policy Characteristics'!$C:$C,0)))</f>
        <v>500</v>
      </c>
      <c r="O223" s="277" t="str">
        <f>IF(ISBLANK(INDEX('Policy Characteristics'!I:I,MATCH($C223,'Policy Characteristics'!$C:$C,0))),"",INDEX('Policy Characteristics'!I:I,MATCH($C223,'Policy Characteristics'!$C:$C,0)))</f>
        <v>MW/year</v>
      </c>
      <c r="P223" s="277" t="str">
        <f>IF(ISBLANK(INDEX('Policy Characteristics'!J:J,MATCH($C223,'Policy Characteristics'!$C:$C,0))),"",INDEX('Policy Characteristics'!J:J,MATCH($C223,'Policy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3" s="277" t="str">
        <f>IF(ISBLANK(INDEX('Policy Characteristics'!K:K,MATCH($C223,'Policy Characteristics'!$C:$C,0))),"",INDEX('Policy Characteristics'!K:K,MATCH($C223,'Policy Characteristics'!$C:$C,0)))</f>
        <v>electricity-sector-main.html#early-ret</v>
      </c>
      <c r="R223" s="277" t="str">
        <f>IF(ISBLANK(INDEX('Policy Characteristics'!L:L,MATCH($C223,'Policy Characteristics'!$C:$C,0))),"",INDEX('Policy Characteristics'!L:L,MATCH($C223,'Policy Characteristics'!$C:$C,0)))</f>
        <v>early-retirement-of-power-plants.html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s="277" t="str">
        <f t="shared" si="19"/>
        <v>Annual Additional Capacity Retired due to Early Retirement Policy</v>
      </c>
      <c r="D224" s="6" t="s">
        <v>468</v>
      </c>
      <c r="E224" s="47"/>
      <c r="F224" s="6" t="s">
        <v>467</v>
      </c>
      <c r="G224" s="47"/>
      <c r="H224" s="44">
        <v>590</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si="19"/>
        <v>Annual Additional Capacity Retired due to Early Retirement Policy</v>
      </c>
      <c r="D225" s="6" t="s">
        <v>477</v>
      </c>
      <c r="E225" s="47"/>
      <c r="F225" s="6" t="s">
        <v>478</v>
      </c>
      <c r="G225" s="47"/>
      <c r="H225" s="44">
        <v>629</v>
      </c>
      <c r="I225" s="348" t="s">
        <v>45</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19"/>
        <v>Annual Additional Capacity Retired due to Early Retirement Policy</v>
      </c>
      <c r="D226" s="6" t="s">
        <v>2825</v>
      </c>
      <c r="E226" s="47"/>
      <c r="F226" s="6" t="s">
        <v>2517</v>
      </c>
      <c r="G226" s="47"/>
      <c r="H226" s="44">
        <v>630</v>
      </c>
      <c r="I226" s="348" t="s">
        <v>45</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19"/>
        <v>Annual Additional Capacity Retired due to Early Retirement Policy</v>
      </c>
      <c r="D227" s="6" t="s">
        <v>2826</v>
      </c>
      <c r="E227" s="47"/>
      <c r="F227" s="6" t="s">
        <v>2663</v>
      </c>
      <c r="G227" s="47"/>
      <c r="H227" s="44">
        <v>631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19"/>
        <v>Annual Additional Capacity Retired due to Early Retirement Policy</v>
      </c>
      <c r="D228" s="6" t="s">
        <v>2827</v>
      </c>
      <c r="E228" s="47"/>
      <c r="F228" s="6" t="s">
        <v>2519</v>
      </c>
      <c r="G228" s="47"/>
      <c r="H228" s="44">
        <v>632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Grid-Scale Electricity Storage</v>
      </c>
      <c r="C229" t="s">
        <v>3064</v>
      </c>
      <c r="D229" s="47"/>
      <c r="E229" s="47"/>
      <c r="F229" s="47"/>
      <c r="G229" s="47"/>
      <c r="H229" s="44">
        <v>33</v>
      </c>
      <c r="I229" s="348" t="s">
        <v>44</v>
      </c>
      <c r="J229" s="278" t="str">
        <f>IF(ISBLANK(INDEX('Policy Characteristics'!D:D,MATCH($C229,'Policy Characteristics'!$C:$C,0))),"",INDEX('Policy Characteristics'!D:D,MATCH($C229,'Policy Characteristics'!$C:$C,0)))</f>
        <v>Grid-Scale Electricity Storage</v>
      </c>
      <c r="K229" s="277" t="str">
        <f>IF(ISBLANK(INDEX('Policy Characteristics'!E:E,MATCH($C229,'Policy Characteristics'!$C:$C,0))),"",INDEX('Policy Characteristics'!E:E,MATCH($C229,'Policy Characteristics'!$C:$C,0)))</f>
        <v>elec storage growth</v>
      </c>
      <c r="L229" s="285">
        <f>IF(ISBLANK(INDEX('Policy Characteristics'!F:F,MATCH($C229,'Policy Characteristics'!$C:$C,0))),"",INDEX('Policy Characteristics'!F:F,MATCH($C229,'Policy Characteristics'!$C:$C,0)))</f>
        <v>0</v>
      </c>
      <c r="M229" s="285">
        <f>IF(ISBLANK(INDEX('Policy Characteristics'!G:G,MATCH($C229,'Policy Characteristics'!$C:$C,0))),"",INDEX('Policy Characteristics'!G:G,MATCH($C229,'Policy Characteristics'!$C:$C,0)))</f>
        <v>1</v>
      </c>
      <c r="N229" s="285">
        <f>IF(ISBLANK(INDEX('Policy Characteristics'!H:H,MATCH($C229,'Policy Characteristics'!$C:$C,0))),"",INDEX('Policy Characteristics'!H:H,MATCH($C229,'Policy Characteristics'!$C:$C,0)))</f>
        <v>0.01</v>
      </c>
      <c r="O229" s="277" t="str">
        <f>IF(ISBLANK(INDEX('Policy Characteristics'!I:I,MATCH($C229,'Policy Characteristics'!$C:$C,0))),"",INDEX('Policy Characteristics'!I:I,MATCH($C229,'Policy Characteristics'!$C:$C,0)))</f>
        <v>% of potential achieved</v>
      </c>
      <c r="P229" s="277" t="str">
        <f>IF(ISBLANK(INDEX('Policy Characteristics'!J:J,MATCH($C229,'Policy Characteristics'!$C:$C,0))),"",INDEX('Policy Characteristics'!J:J,MATCH($C229,'Policy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29" s="277" t="str">
        <f>IF(ISBLANK(INDEX('Policy Characteristics'!K:K,MATCH($C229,'Policy Characteristics'!$C:$C,0))),"",INDEX('Policy Characteristics'!K:K,MATCH($C229,'Policy Characteristics'!$C:$C,0)))</f>
        <v>electricity-sector-main.html#storage</v>
      </c>
      <c r="R229" s="277" t="str">
        <f>IF(ISBLANK(INDEX('Policy Characteristics'!L:L,MATCH($C229,'Policy Characteristics'!$C:$C,0))),"",INDEX('Policy Characteristics'!L:L,MATCH($C229,'Policy Characteristics'!$C:$C,0)))</f>
        <v>grid-scale-electricity-storage.html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Increase Transmission</v>
      </c>
      <c r="C230" t="s">
        <v>298</v>
      </c>
      <c r="D230" s="47"/>
      <c r="E230" s="47"/>
      <c r="F230" s="47"/>
      <c r="G230" s="47"/>
      <c r="H230" s="44">
        <v>34</v>
      </c>
      <c r="I230" s="348" t="s">
        <v>44</v>
      </c>
      <c r="J230" s="278" t="str">
        <f>IF(ISBLANK(INDEX('Policy Characteristics'!D:D,MATCH($C230,'Policy Characteristics'!$C:$C,0))),"",INDEX('Policy Characteristics'!D:D,MATCH($C230,'Policy Characteristics'!$C:$C,0)))</f>
        <v>Increase Transmission</v>
      </c>
      <c r="K230" s="277" t="str">
        <f>IF(ISBLANK(INDEX('Policy Characteristics'!E:E,MATCH($C230,'Policy Characteristics'!$C:$C,0))),"",INDEX('Policy Characteristics'!E:E,MATCH($C230,'Policy Characteristics'!$C:$C,0)))</f>
        <v>elec transmission growth</v>
      </c>
      <c r="L230" s="285">
        <f>IF(ISBLANK(INDEX('Policy Characteristics'!F:F,MATCH($C230,'Policy Characteristics'!$C:$C,0))),"",INDEX('Policy Characteristics'!F:F,MATCH($C230,'Policy Characteristics'!$C:$C,0)))</f>
        <v>0</v>
      </c>
      <c r="M230" s="285">
        <f>IF(ISBLANK(INDEX('Policy Characteristics'!G:G,MATCH($C230,'Policy Characteristics'!$C:$C,0))),"",INDEX('Policy Characteristics'!G:G,MATCH($C230,'Policy Characteristics'!$C:$C,0)))</f>
        <v>1.1299999999999999</v>
      </c>
      <c r="N230" s="285">
        <f>IF(ISBLANK(INDEX('Policy Characteristics'!H:H,MATCH($C230,'Policy Characteristics'!$C:$C,0))),"",INDEX('Policy Characteristics'!H:H,MATCH($C230,'Policy Characteristics'!$C:$C,0)))</f>
        <v>0.01</v>
      </c>
      <c r="O230" s="277" t="str">
        <f>IF(ISBLANK(INDEX('Policy Characteristics'!I:I,MATCH($C230,'Policy Characteristics'!$C:$C,0))),"",INDEX('Policy Characteristics'!I:I,MATCH($C230,'Policy Characteristics'!$C:$C,0)))</f>
        <v>% increase in transmission capacity</v>
      </c>
      <c r="P230" s="277" t="str">
        <f>IF(ISBLANK(INDEX('Policy Characteristics'!J:J,MATCH($C230,'Policy Characteristics'!$C:$C,0))),"",INDEX('Policy Characteristics'!J:J,MATCH($C230,'Policy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30" s="277" t="str">
        <f>IF(ISBLANK(INDEX('Policy Characteristics'!K:K,MATCH($C230,'Policy Characteristics'!$C:$C,0))),"",INDEX('Policy Characteristics'!K:K,MATCH($C230,'Policy Characteristics'!$C:$C,0)))</f>
        <v>electricity-sector-main.html#transmission</v>
      </c>
      <c r="R230" s="277" t="str">
        <f>IF(ISBLANK(INDEX('Policy Characteristics'!L:L,MATCH($C230,'Policy Characteristics'!$C:$C,0))),"",INDEX('Policy Characteristics'!L:L,MATCH($C230,'Policy Characteristics'!$C:$C,0)))</f>
        <v>increase-transmission.html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Non BAU Capacity Retirement Schedule</v>
      </c>
      <c r="C231" t="s">
        <v>3114</v>
      </c>
      <c r="D231" s="47" t="s">
        <v>471</v>
      </c>
      <c r="E231" s="47"/>
      <c r="F231" s="47" t="s">
        <v>470</v>
      </c>
      <c r="G231" s="47"/>
      <c r="H231" s="44">
        <v>860</v>
      </c>
      <c r="I231" s="348" t="s">
        <v>45</v>
      </c>
      <c r="J231" s="278" t="str">
        <f>IF(ISBLANK(INDEX('Policy Characteristics'!D:D,MATCH($C231,'Policy Characteristics'!$C:$C,0))),"",INDEX('Policy Characteristics'!D:D,MATCH($C231,'Policy Characteristics'!$C:$C,0)))</f>
        <v>Non BAU Capacity Retirement Schedule</v>
      </c>
      <c r="K231" s="277" t="str">
        <f>IF(ISBLANK(INDEX('Policy Characteristics'!E:E,MATCH($C231,'Policy Characteristics'!$C:$C,0))),"",INDEX('Policy Characteristics'!E:E,MATCH($C231,'Policy Characteristics'!$C:$C,0)))</f>
        <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1</v>
      </c>
      <c r="N231" s="277">
        <f>IF(ISBLANK(INDEX('Policy Characteristics'!H:H,MATCH($C231,'Policy Characteristics'!$C:$C,0))),"",INDEX('Policy Characteristics'!H:H,MATCH($C231,'Policy Characteristics'!$C:$C,0)))</f>
        <v>1</v>
      </c>
      <c r="O231" s="277" t="str">
        <f>IF(ISBLANK(INDEX('Policy Characteristics'!I:I,MATCH($C231,'Policy Characteristics'!$C:$C,0))),"",INDEX('Policy Characteristics'!I:I,MATCH($C231,'Policy Characteristics'!$C:$C,0)))</f>
        <v>on/off</v>
      </c>
      <c r="P231" s="277" t="str">
        <f>IF(ISBLANK(INDEX('Policy Characteristics'!J:J,MATCH($C231,'Policy Characteristics'!$C:$C,0))),"",INDEX('Policy Characteristics'!J:J,MATCH($C231,'Policy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1" s="277" t="str">
        <f>IF(ISBLANK(INDEX('Policy Characteristics'!K:K,MATCH($C231,'Policy Characteristics'!$C:$C,0))),"",INDEX('Policy Characteristics'!K:K,MATCH($C231,'Policy Characteristics'!$C:$C,0)))</f>
        <v/>
      </c>
      <c r="R231" s="277" t="str">
        <f>IF(ISBLANK(INDEX('Policy Characteristics'!L:L,MATCH($C231,'Policy Characteristics'!$C:$C,0))),"",INDEX('Policy Characteristics'!L:L,MATCH($C231,'Policy Characteristics'!$C:$C,0)))</f>
        <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Non BAU Capacity Retirement Schedule</v>
      </c>
      <c r="C232" s="277" t="str">
        <f t="shared" ref="C232:C246" si="20">C$231</f>
        <v>Boolean Use Non BAU Capacity Retirement Schedule</v>
      </c>
      <c r="D232" s="6" t="s">
        <v>327</v>
      </c>
      <c r="E232" s="47"/>
      <c r="F232" s="6" t="s">
        <v>328</v>
      </c>
      <c r="G232" s="47"/>
      <c r="H232" s="44">
        <v>861</v>
      </c>
      <c r="I232" s="348" t="s">
        <v>45</v>
      </c>
      <c r="J232" s="278" t="str">
        <f>IF(ISBLANK(INDEX('Policy Characteristics'!D:D,MATCH($C232,'Policy Characteristics'!$C:$C,0))),"",INDEX('Policy Characteristics'!D:D,MATCH($C232,'Policy Characteristics'!$C:$C,0)))</f>
        <v>Non BAU Capacity Retirement Schedule</v>
      </c>
      <c r="K232" s="277" t="str">
        <f>IF(ISBLANK(INDEX('Policy Characteristics'!E:E,MATCH($C232,'Policy Characteristics'!$C:$C,0))),"",INDEX('Policy Characteristics'!E:E,MATCH($C232,'Policy Characteristics'!$C:$C,0)))</f>
        <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1</v>
      </c>
      <c r="N232" s="277">
        <f>IF(ISBLANK(INDEX('Policy Characteristics'!H:H,MATCH($C232,'Policy Characteristics'!$C:$C,0))),"",INDEX('Policy Characteristics'!H:H,MATCH($C232,'Policy Characteristics'!$C:$C,0)))</f>
        <v>1</v>
      </c>
      <c r="O232" s="277" t="str">
        <f>IF(ISBLANK(INDEX('Policy Characteristics'!I:I,MATCH($C232,'Policy Characteristics'!$C:$C,0))),"",INDEX('Policy Characteristics'!I:I,MATCH($C232,'Policy Characteristics'!$C:$C,0)))</f>
        <v>on/off</v>
      </c>
      <c r="P232" s="277" t="str">
        <f>IF(ISBLANK(INDEX('Policy Characteristics'!J:J,MATCH($C232,'Policy Characteristics'!$C:$C,0))),"",INDEX('Policy Characteristics'!J:J,MATCH($C232,'Policy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2" s="277" t="str">
        <f>IF(ISBLANK(INDEX('Policy Characteristics'!K:K,MATCH($C232,'Policy Characteristics'!$C:$C,0))),"",INDEX('Policy Characteristics'!K:K,MATCH($C232,'Policy Characteristics'!$C:$C,0)))</f>
        <v/>
      </c>
      <c r="R232" s="277" t="str">
        <f>IF(ISBLANK(INDEX('Policy Characteristics'!L:L,MATCH($C232,'Policy Characteristics'!$C:$C,0))),"",INDEX('Policy Characteristics'!L:L,MATCH($C232,'Policy Characteristics'!$C:$C,0)))</f>
        <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Non BAU Capacity Retirement Schedule</v>
      </c>
      <c r="C233" s="277" t="str">
        <f t="shared" si="20"/>
        <v>Boolean Use Non BAU Capacity Retirement Schedule</v>
      </c>
      <c r="D233" s="6" t="s">
        <v>77</v>
      </c>
      <c r="E233" s="47"/>
      <c r="F233" s="6" t="s">
        <v>89</v>
      </c>
      <c r="G233" s="47"/>
      <c r="H233" s="44">
        <v>862</v>
      </c>
      <c r="I233" s="348" t="s">
        <v>44</v>
      </c>
      <c r="J233" s="278" t="str">
        <f>IF(ISBLANK(INDEX('Policy Characteristics'!D:D,MATCH($C233,'Policy Characteristics'!$C:$C,0))),"",INDEX('Policy Characteristics'!D:D,MATCH($C233,'Policy Characteristics'!$C:$C,0)))</f>
        <v>Non BAU Capacity Retirement Schedule</v>
      </c>
      <c r="K233" s="277" t="str">
        <f>IF(ISBLANK(INDEX('Policy Characteristics'!E:E,MATCH($C233,'Policy Characteristics'!$C:$C,0))),"",INDEX('Policy Characteristics'!E:E,MATCH($C233,'Policy Characteristics'!$C:$C,0)))</f>
        <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1</v>
      </c>
      <c r="N233" s="277">
        <f>IF(ISBLANK(INDEX('Policy Characteristics'!H:H,MATCH($C233,'Policy Characteristics'!$C:$C,0))),"",INDEX('Policy Characteristics'!H:H,MATCH($C233,'Policy Characteristics'!$C:$C,0)))</f>
        <v>1</v>
      </c>
      <c r="O233" s="277" t="str">
        <f>IF(ISBLANK(INDEX('Policy Characteristics'!I:I,MATCH($C233,'Policy Characteristics'!$C:$C,0))),"",INDEX('Policy Characteristics'!I:I,MATCH($C233,'Policy Characteristics'!$C:$C,0)))</f>
        <v>on/off</v>
      </c>
      <c r="P233" s="277" t="str">
        <f>IF(ISBLANK(INDEX('Policy Characteristics'!J:J,MATCH($C233,'Policy Characteristics'!$C:$C,0))),"",INDEX('Policy Characteristics'!J:J,MATCH($C233,'Policy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3" s="277" t="str">
        <f>IF(ISBLANK(INDEX('Policy Characteristics'!K:K,MATCH($C233,'Policy Characteristics'!$C:$C,0))),"",INDEX('Policy Characteristics'!K:K,MATCH($C233,'Policy Characteristics'!$C:$C,0)))</f>
        <v/>
      </c>
      <c r="R233" s="277" t="str">
        <f>IF(ISBLANK(INDEX('Policy Characteristics'!L:L,MATCH($C233,'Policy Characteristics'!$C:$C,0))),"",INDEX('Policy Characteristics'!L:L,MATCH($C233,'Policy Characteristics'!$C:$C,0)))</f>
        <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Non BAU Capacity Retirement Schedule</v>
      </c>
      <c r="C234" s="277" t="str">
        <f t="shared" si="20"/>
        <v>Boolean Use Non BAU Capacity Retirement Schedule</v>
      </c>
      <c r="D234" s="6" t="s">
        <v>78</v>
      </c>
      <c r="E234" s="47"/>
      <c r="F234" s="6" t="s">
        <v>90</v>
      </c>
      <c r="G234" s="47"/>
      <c r="H234" s="44">
        <v>863</v>
      </c>
      <c r="I234" s="348" t="s">
        <v>45</v>
      </c>
      <c r="J234" s="278" t="str">
        <f>IF(ISBLANK(INDEX('Policy Characteristics'!D:D,MATCH($C234,'Policy Characteristics'!$C:$C,0))),"",INDEX('Policy Characteristics'!D:D,MATCH($C234,'Policy Characteristics'!$C:$C,0)))</f>
        <v>Non BAU Capacity Retirement Schedule</v>
      </c>
      <c r="K234" s="277" t="str">
        <f>IF(ISBLANK(INDEX('Policy Characteristics'!E:E,MATCH($C234,'Policy Characteristics'!$C:$C,0))),"",INDEX('Policy Characteristics'!E:E,MATCH($C234,'Policy Characteristics'!$C:$C,0)))</f>
        <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1</v>
      </c>
      <c r="N234" s="277">
        <f>IF(ISBLANK(INDEX('Policy Characteristics'!H:H,MATCH($C234,'Policy Characteristics'!$C:$C,0))),"",INDEX('Policy Characteristics'!H:H,MATCH($C234,'Policy Characteristics'!$C:$C,0)))</f>
        <v>1</v>
      </c>
      <c r="O234" s="277" t="str">
        <f>IF(ISBLANK(INDEX('Policy Characteristics'!I:I,MATCH($C234,'Policy Characteristics'!$C:$C,0))),"",INDEX('Policy Characteristics'!I:I,MATCH($C234,'Policy Characteristics'!$C:$C,0)))</f>
        <v>on/off</v>
      </c>
      <c r="P234" s="277" t="str">
        <f>IF(ISBLANK(INDEX('Policy Characteristics'!J:J,MATCH($C234,'Policy Characteristics'!$C:$C,0))),"",INDEX('Policy Characteristics'!J:J,MATCH($C234,'Policy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4" s="277" t="str">
        <f>IF(ISBLANK(INDEX('Policy Characteristics'!K:K,MATCH($C234,'Policy Characteristics'!$C:$C,0))),"",INDEX('Policy Characteristics'!K:K,MATCH($C234,'Policy Characteristics'!$C:$C,0)))</f>
        <v/>
      </c>
      <c r="R234" s="277" t="str">
        <f>IF(ISBLANK(INDEX('Policy Characteristics'!L:L,MATCH($C234,'Policy Characteristics'!$C:$C,0))),"",INDEX('Policy Characteristics'!L:L,MATCH($C234,'Policy Characteristics'!$C:$C,0)))</f>
        <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Non BAU Capacity Retirement Schedule</v>
      </c>
      <c r="C235" s="277" t="str">
        <f t="shared" si="20"/>
        <v>Boolean Use Non BAU Capacity Retirement Schedule</v>
      </c>
      <c r="D235" s="6" t="s">
        <v>472</v>
      </c>
      <c r="E235" s="47"/>
      <c r="F235" s="6" t="s">
        <v>475</v>
      </c>
      <c r="G235" s="47"/>
      <c r="H235" s="44">
        <v>864</v>
      </c>
      <c r="I235" s="348" t="s">
        <v>45</v>
      </c>
      <c r="J235" s="278" t="str">
        <f>IF(ISBLANK(INDEX('Policy Characteristics'!D:D,MATCH($C235,'Policy Characteristics'!$C:$C,0))),"",INDEX('Policy Characteristics'!D:D,MATCH($C235,'Policy Characteristics'!$C:$C,0)))</f>
        <v>Non BAU Capacity Retirement Schedule</v>
      </c>
      <c r="K235" s="277" t="str">
        <f>IF(ISBLANK(INDEX('Policy Characteristics'!E:E,MATCH($C235,'Policy Characteristics'!$C:$C,0))),"",INDEX('Policy Characteristics'!E:E,MATCH($C235,'Policy Characteristics'!$C:$C,0)))</f>
        <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1</v>
      </c>
      <c r="N235" s="277">
        <f>IF(ISBLANK(INDEX('Policy Characteristics'!H:H,MATCH($C235,'Policy Characteristics'!$C:$C,0))),"",INDEX('Policy Characteristics'!H:H,MATCH($C235,'Policy Characteristics'!$C:$C,0)))</f>
        <v>1</v>
      </c>
      <c r="O235" s="277" t="str">
        <f>IF(ISBLANK(INDEX('Policy Characteristics'!I:I,MATCH($C235,'Policy Characteristics'!$C:$C,0))),"",INDEX('Policy Characteristics'!I:I,MATCH($C235,'Policy Characteristics'!$C:$C,0)))</f>
        <v>on/off</v>
      </c>
      <c r="P235" s="277" t="str">
        <f>IF(ISBLANK(INDEX('Policy Characteristics'!J:J,MATCH($C235,'Policy Characteristics'!$C:$C,0))),"",INDEX('Policy Characteristics'!J:J,MATCH($C235,'Policy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5" s="277" t="str">
        <f>IF(ISBLANK(INDEX('Policy Characteristics'!K:K,MATCH($C235,'Policy Characteristics'!$C:$C,0))),"",INDEX('Policy Characteristics'!K:K,MATCH($C235,'Policy Characteristics'!$C:$C,0)))</f>
        <v/>
      </c>
      <c r="R235" s="277" t="str">
        <f>IF(ISBLANK(INDEX('Policy Characteristics'!L:L,MATCH($C235,'Policy Characteristics'!$C:$C,0))),"",INDEX('Policy Characteristics'!L:L,MATCH($C235,'Policy Characteristics'!$C:$C,0)))</f>
        <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Non BAU Capacity Retirement Schedule</v>
      </c>
      <c r="C236" s="277" t="str">
        <f t="shared" si="20"/>
        <v>Boolean Use Non BAU Capacity Retirement Schedule</v>
      </c>
      <c r="D236" s="6" t="s">
        <v>79</v>
      </c>
      <c r="E236" s="47"/>
      <c r="F236" s="6" t="s">
        <v>91</v>
      </c>
      <c r="G236" s="47"/>
      <c r="H236" s="44">
        <v>865</v>
      </c>
      <c r="I236" s="348" t="s">
        <v>45</v>
      </c>
      <c r="J236" s="278" t="str">
        <f>IF(ISBLANK(INDEX('Policy Characteristics'!D:D,MATCH($C236,'Policy Characteristics'!$C:$C,0))),"",INDEX('Policy Characteristics'!D:D,MATCH($C236,'Policy Characteristics'!$C:$C,0)))</f>
        <v>Non BAU Capacity Retirement Schedule</v>
      </c>
      <c r="K236" s="277" t="str">
        <f>IF(ISBLANK(INDEX('Policy Characteristics'!E:E,MATCH($C236,'Policy Characteristics'!$C:$C,0))),"",INDEX('Policy Characteristics'!E:E,MATCH($C236,'Policy Characteristics'!$C:$C,0)))</f>
        <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1</v>
      </c>
      <c r="N236" s="277">
        <f>IF(ISBLANK(INDEX('Policy Characteristics'!H:H,MATCH($C236,'Policy Characteristics'!$C:$C,0))),"",INDEX('Policy Characteristics'!H:H,MATCH($C236,'Policy Characteristics'!$C:$C,0)))</f>
        <v>1</v>
      </c>
      <c r="O236" s="277" t="str">
        <f>IF(ISBLANK(INDEX('Policy Characteristics'!I:I,MATCH($C236,'Policy Characteristics'!$C:$C,0))),"",INDEX('Policy Characteristics'!I:I,MATCH($C236,'Policy Characteristics'!$C:$C,0)))</f>
        <v>on/off</v>
      </c>
      <c r="P236" s="277" t="str">
        <f>IF(ISBLANK(INDEX('Policy Characteristics'!J:J,MATCH($C236,'Policy Characteristics'!$C:$C,0))),"",INDEX('Policy Characteristics'!J:J,MATCH($C236,'Policy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6" s="277" t="str">
        <f>IF(ISBLANK(INDEX('Policy Characteristics'!K:K,MATCH($C236,'Policy Characteristics'!$C:$C,0))),"",INDEX('Policy Characteristics'!K:K,MATCH($C236,'Policy Characteristics'!$C:$C,0)))</f>
        <v/>
      </c>
      <c r="R236" s="277" t="str">
        <f>IF(ISBLANK(INDEX('Policy Characteristics'!L:L,MATCH($C236,'Policy Characteristics'!$C:$C,0))),"",INDEX('Policy Characteristics'!L:L,MATCH($C236,'Policy Characteristics'!$C:$C,0)))</f>
        <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Non BAU Capacity Retirement Schedule</v>
      </c>
      <c r="C237" s="277" t="str">
        <f t="shared" si="20"/>
        <v>Boolean Use Non BAU Capacity Retirement Schedule</v>
      </c>
      <c r="D237" s="6" t="s">
        <v>80</v>
      </c>
      <c r="E237" s="47"/>
      <c r="F237" s="6" t="s">
        <v>92</v>
      </c>
      <c r="G237" s="47"/>
      <c r="H237" s="44">
        <v>866</v>
      </c>
      <c r="I237" s="348" t="s">
        <v>45</v>
      </c>
      <c r="J237" s="278" t="str">
        <f>IF(ISBLANK(INDEX('Policy Characteristics'!D:D,MATCH($C237,'Policy Characteristics'!$C:$C,0))),"",INDEX('Policy Characteristics'!D:D,MATCH($C237,'Policy Characteristics'!$C:$C,0)))</f>
        <v>Non BAU Capacity Retirement Schedule</v>
      </c>
      <c r="K237" s="277" t="str">
        <f>IF(ISBLANK(INDEX('Policy Characteristics'!E:E,MATCH($C237,'Policy Characteristics'!$C:$C,0))),"",INDEX('Policy Characteristics'!E:E,MATCH($C237,'Policy Characteristics'!$C:$C,0)))</f>
        <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1</v>
      </c>
      <c r="N237" s="277">
        <f>IF(ISBLANK(INDEX('Policy Characteristics'!H:H,MATCH($C237,'Policy Characteristics'!$C:$C,0))),"",INDEX('Policy Characteristics'!H:H,MATCH($C237,'Policy Characteristics'!$C:$C,0)))</f>
        <v>1</v>
      </c>
      <c r="O237" s="277" t="str">
        <f>IF(ISBLANK(INDEX('Policy Characteristics'!I:I,MATCH($C237,'Policy Characteristics'!$C:$C,0))),"",INDEX('Policy Characteristics'!I:I,MATCH($C237,'Policy Characteristics'!$C:$C,0)))</f>
        <v>on/off</v>
      </c>
      <c r="P237" s="277" t="str">
        <f>IF(ISBLANK(INDEX('Policy Characteristics'!J:J,MATCH($C237,'Policy Characteristics'!$C:$C,0))),"",INDEX('Policy Characteristics'!J:J,MATCH($C237,'Policy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7" s="277" t="str">
        <f>IF(ISBLANK(INDEX('Policy Characteristics'!K:K,MATCH($C237,'Policy Characteristics'!$C:$C,0))),"",INDEX('Policy Characteristics'!K:K,MATCH($C237,'Policy Characteristics'!$C:$C,0)))</f>
        <v/>
      </c>
      <c r="R237" s="277" t="str">
        <f>IF(ISBLANK(INDEX('Policy Characteristics'!L:L,MATCH($C237,'Policy Characteristics'!$C:$C,0))),"",INDEX('Policy Characteristics'!L:L,MATCH($C237,'Policy Characteristics'!$C:$C,0)))</f>
        <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Non BAU Capacity Retirement Schedule</v>
      </c>
      <c r="C238" s="277" t="str">
        <f t="shared" si="20"/>
        <v>Boolean Use Non BAU Capacity Retirement Schedule</v>
      </c>
      <c r="D238" s="6" t="s">
        <v>81</v>
      </c>
      <c r="E238" s="47"/>
      <c r="F238" s="6" t="s">
        <v>93</v>
      </c>
      <c r="G238" s="47"/>
      <c r="H238" s="44">
        <v>867</v>
      </c>
      <c r="I238" s="348" t="s">
        <v>45</v>
      </c>
      <c r="J238" s="278" t="str">
        <f>IF(ISBLANK(INDEX('Policy Characteristics'!D:D,MATCH($C238,'Policy Characteristics'!$C:$C,0))),"",INDEX('Policy Characteristics'!D:D,MATCH($C238,'Policy Characteristics'!$C:$C,0)))</f>
        <v>Non BAU Capacity Retirement Schedule</v>
      </c>
      <c r="K238" s="277" t="str">
        <f>IF(ISBLANK(INDEX('Policy Characteristics'!E:E,MATCH($C238,'Policy Characteristics'!$C:$C,0))),"",INDEX('Policy Characteristics'!E:E,MATCH($C238,'Policy Characteristics'!$C:$C,0)))</f>
        <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1</v>
      </c>
      <c r="N238" s="277">
        <f>IF(ISBLANK(INDEX('Policy Characteristics'!H:H,MATCH($C238,'Policy Characteristics'!$C:$C,0))),"",INDEX('Policy Characteristics'!H:H,MATCH($C238,'Policy Characteristics'!$C:$C,0)))</f>
        <v>1</v>
      </c>
      <c r="O238" s="277" t="str">
        <f>IF(ISBLANK(INDEX('Policy Characteristics'!I:I,MATCH($C238,'Policy Characteristics'!$C:$C,0))),"",INDEX('Policy Characteristics'!I:I,MATCH($C238,'Policy Characteristics'!$C:$C,0)))</f>
        <v>on/off</v>
      </c>
      <c r="P238" s="277" t="str">
        <f>IF(ISBLANK(INDEX('Policy Characteristics'!J:J,MATCH($C238,'Policy Characteristics'!$C:$C,0))),"",INDEX('Policy Characteristics'!J:J,MATCH($C238,'Policy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8" s="277" t="str">
        <f>IF(ISBLANK(INDEX('Policy Characteristics'!K:K,MATCH($C238,'Policy Characteristics'!$C:$C,0))),"",INDEX('Policy Characteristics'!K:K,MATCH($C238,'Policy Characteristics'!$C:$C,0)))</f>
        <v/>
      </c>
      <c r="R238" s="277" t="str">
        <f>IF(ISBLANK(INDEX('Policy Characteristics'!L:L,MATCH($C238,'Policy Characteristics'!$C:$C,0))),"",INDEX('Policy Characteristics'!L:L,MATCH($C238,'Policy Characteristics'!$C:$C,0)))</f>
        <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Non BAU Capacity Retirement Schedule</v>
      </c>
      <c r="C239" s="277" t="str">
        <f t="shared" si="20"/>
        <v>Boolean Use Non BAU Capacity Retirement Schedule</v>
      </c>
      <c r="D239" s="6" t="s">
        <v>2469</v>
      </c>
      <c r="E239" s="47"/>
      <c r="F239" s="6" t="s">
        <v>460</v>
      </c>
      <c r="G239" s="47"/>
      <c r="H239" s="44">
        <v>868</v>
      </c>
      <c r="I239" s="348" t="s">
        <v>45</v>
      </c>
      <c r="J239" s="278" t="str">
        <f>IF(ISBLANK(INDEX('Policy Characteristics'!D:D,MATCH($C239,'Policy Characteristics'!$C:$C,0))),"",INDEX('Policy Characteristics'!D:D,MATCH($C239,'Policy Characteristics'!$C:$C,0)))</f>
        <v>Non BAU Capacity Retirement Schedule</v>
      </c>
      <c r="K239" s="277" t="str">
        <f>IF(ISBLANK(INDEX('Policy Characteristics'!E:E,MATCH($C239,'Policy Characteristics'!$C:$C,0))),"",INDEX('Policy Characteristics'!E:E,MATCH($C239,'Policy Characteristics'!$C:$C,0)))</f>
        <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1</v>
      </c>
      <c r="N239" s="277">
        <f>IF(ISBLANK(INDEX('Policy Characteristics'!H:H,MATCH($C239,'Policy Characteristics'!$C:$C,0))),"",INDEX('Policy Characteristics'!H:H,MATCH($C239,'Policy Characteristics'!$C:$C,0)))</f>
        <v>1</v>
      </c>
      <c r="O239" s="277" t="str">
        <f>IF(ISBLANK(INDEX('Policy Characteristics'!I:I,MATCH($C239,'Policy Characteristics'!$C:$C,0))),"",INDEX('Policy Characteristics'!I:I,MATCH($C239,'Policy Characteristics'!$C:$C,0)))</f>
        <v>on/off</v>
      </c>
      <c r="P239" s="277" t="str">
        <f>IF(ISBLANK(INDEX('Policy Characteristics'!J:J,MATCH($C239,'Policy Characteristics'!$C:$C,0))),"",INDEX('Policy Characteristics'!J:J,MATCH($C239,'Policy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9" s="277" t="str">
        <f>IF(ISBLANK(INDEX('Policy Characteristics'!K:K,MATCH($C239,'Policy Characteristics'!$C:$C,0))),"",INDEX('Policy Characteristics'!K:K,MATCH($C239,'Policy Characteristics'!$C:$C,0)))</f>
        <v/>
      </c>
      <c r="R239" s="277" t="str">
        <f>IF(ISBLANK(INDEX('Policy Characteristics'!L:L,MATCH($C239,'Policy Characteristics'!$C:$C,0))),"",INDEX('Policy Characteristics'!L:L,MATCH($C239,'Policy Characteristics'!$C:$C,0)))</f>
        <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Non BAU Capacity Retirement Schedule</v>
      </c>
      <c r="C240" s="277" t="str">
        <f t="shared" si="20"/>
        <v>Boolean Use Non BAU Capacity Retirement Schedule</v>
      </c>
      <c r="D240" s="6" t="s">
        <v>329</v>
      </c>
      <c r="E240" s="47"/>
      <c r="F240" s="6" t="s">
        <v>331</v>
      </c>
      <c r="G240" s="47"/>
      <c r="H240" s="44">
        <v>869</v>
      </c>
      <c r="I240" s="348" t="s">
        <v>45</v>
      </c>
      <c r="J240" s="278" t="str">
        <f>IF(ISBLANK(INDEX('Policy Characteristics'!D:D,MATCH($C240,'Policy Characteristics'!$C:$C,0))),"",INDEX('Policy Characteristics'!D:D,MATCH($C240,'Policy Characteristics'!$C:$C,0)))</f>
        <v>Non BAU Capacity Retirement Schedule</v>
      </c>
      <c r="K240" s="277" t="str">
        <f>IF(ISBLANK(INDEX('Policy Characteristics'!E:E,MATCH($C240,'Policy Characteristics'!$C:$C,0))),"",INDEX('Policy Characteristics'!E:E,MATCH($C240,'Policy Characteristics'!$C:$C,0)))</f>
        <v/>
      </c>
      <c r="L240" s="277">
        <f>IF(ISBLANK(INDEX('Policy Characteristics'!F:F,MATCH($C240,'Policy Characteristics'!$C:$C,0))),"",INDEX('Policy Characteristics'!F:F,MATCH($C240,'Policy Characteristics'!$C:$C,0)))</f>
        <v>0</v>
      </c>
      <c r="M240" s="277">
        <f>IF(ISBLANK(INDEX('Policy Characteristics'!G:G,MATCH($C240,'Policy Characteristics'!$C:$C,0))),"",INDEX('Policy Characteristics'!G:G,MATCH($C240,'Policy Characteristics'!$C:$C,0)))</f>
        <v>1</v>
      </c>
      <c r="N240" s="277">
        <f>IF(ISBLANK(INDEX('Policy Characteristics'!H:H,MATCH($C240,'Policy Characteristics'!$C:$C,0))),"",INDEX('Policy Characteristics'!H:H,MATCH($C240,'Policy Characteristics'!$C:$C,0)))</f>
        <v>1</v>
      </c>
      <c r="O240" s="277" t="str">
        <f>IF(ISBLANK(INDEX('Policy Characteristics'!I:I,MATCH($C240,'Policy Characteristics'!$C:$C,0))),"",INDEX('Policy Characteristics'!I:I,MATCH($C240,'Policy Characteristics'!$C:$C,0)))</f>
        <v>on/off</v>
      </c>
      <c r="P240" s="277" t="str">
        <f>IF(ISBLANK(INDEX('Policy Characteristics'!J:J,MATCH($C240,'Policy Characteristics'!$C:$C,0))),"",INDEX('Policy Characteristics'!J:J,MATCH($C240,'Policy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0" s="277" t="str">
        <f>IF(ISBLANK(INDEX('Policy Characteristics'!K:K,MATCH($C240,'Policy Characteristics'!$C:$C,0))),"",INDEX('Policy Characteristics'!K:K,MATCH($C240,'Policy Characteristics'!$C:$C,0)))</f>
        <v/>
      </c>
      <c r="R240" s="277" t="str">
        <f>IF(ISBLANK(INDEX('Policy Characteristics'!L:L,MATCH($C240,'Policy Characteristics'!$C:$C,0))),"",INDEX('Policy Characteristics'!L:L,MATCH($C240,'Policy Characteristics'!$C:$C,0)))</f>
        <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Non BAU Capacity Retirement Schedule</v>
      </c>
      <c r="C241" s="277" t="str">
        <f t="shared" si="20"/>
        <v>Boolean Use Non BAU Capacity Retirement Schedule</v>
      </c>
      <c r="D241" s="6" t="s">
        <v>330</v>
      </c>
      <c r="E241" s="47"/>
      <c r="F241" s="6" t="s">
        <v>332</v>
      </c>
      <c r="G241" s="47"/>
      <c r="H241" s="44">
        <v>870</v>
      </c>
      <c r="I241" s="348" t="s">
        <v>45</v>
      </c>
      <c r="J241" s="278" t="str">
        <f>IF(ISBLANK(INDEX('Policy Characteristics'!D:D,MATCH($C241,'Policy Characteristics'!$C:$C,0))),"",INDEX('Policy Characteristics'!D:D,MATCH($C241,'Policy Characteristics'!$C:$C,0)))</f>
        <v>Non BAU Capacity Retirement Schedule</v>
      </c>
      <c r="K241" s="277" t="str">
        <f>IF(ISBLANK(INDEX('Policy Characteristics'!E:E,MATCH($C241,'Policy Characteristics'!$C:$C,0))),"",INDEX('Policy Characteristics'!E:E,MATCH($C241,'Policy Characteristics'!$C:$C,0)))</f>
        <v/>
      </c>
      <c r="L241" s="277">
        <f>IF(ISBLANK(INDEX('Policy Characteristics'!F:F,MATCH($C241,'Policy Characteristics'!$C:$C,0))),"",INDEX('Policy Characteristics'!F:F,MATCH($C241,'Policy Characteristics'!$C:$C,0)))</f>
        <v>0</v>
      </c>
      <c r="M241" s="277">
        <f>IF(ISBLANK(INDEX('Policy Characteristics'!G:G,MATCH($C241,'Policy Characteristics'!$C:$C,0))),"",INDEX('Policy Characteristics'!G:G,MATCH($C241,'Policy Characteristics'!$C:$C,0)))</f>
        <v>1</v>
      </c>
      <c r="N241" s="277">
        <f>IF(ISBLANK(INDEX('Policy Characteristics'!H:H,MATCH($C241,'Policy Characteristics'!$C:$C,0))),"",INDEX('Policy Characteristics'!H:H,MATCH($C241,'Policy Characteristics'!$C:$C,0)))</f>
        <v>1</v>
      </c>
      <c r="O241" s="277" t="str">
        <f>IF(ISBLANK(INDEX('Policy Characteristics'!I:I,MATCH($C241,'Policy Characteristics'!$C:$C,0))),"",INDEX('Policy Characteristics'!I:I,MATCH($C241,'Policy Characteristics'!$C:$C,0)))</f>
        <v>on/off</v>
      </c>
      <c r="P241" s="277" t="str">
        <f>IF(ISBLANK(INDEX('Policy Characteristics'!J:J,MATCH($C241,'Policy Characteristics'!$C:$C,0))),"",INDEX('Policy Characteristics'!J:J,MATCH($C241,'Policy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1" s="277" t="str">
        <f>IF(ISBLANK(INDEX('Policy Characteristics'!K:K,MATCH($C241,'Policy Characteristics'!$C:$C,0))),"",INDEX('Policy Characteristics'!K:K,MATCH($C241,'Policy Characteristics'!$C:$C,0)))</f>
        <v/>
      </c>
      <c r="R241" s="277" t="str">
        <f>IF(ISBLANK(INDEX('Policy Characteristics'!L:L,MATCH($C241,'Policy Characteristics'!$C:$C,0))),"",INDEX('Policy Characteristics'!L:L,MATCH($C241,'Policy Characteristics'!$C:$C,0)))</f>
        <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s="277" t="str">
        <f t="shared" si="20"/>
        <v>Boolean Use Non BAU Capacity Retirement Schedule</v>
      </c>
      <c r="D242" s="6" t="s">
        <v>468</v>
      </c>
      <c r="E242" s="47"/>
      <c r="F242" s="6" t="s">
        <v>467</v>
      </c>
      <c r="G242" s="47"/>
      <c r="H242" s="44">
        <v>871</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si="20"/>
        <v>Boolean Use Non BAU Capacity Retirement Schedule</v>
      </c>
      <c r="D243" s="6" t="s">
        <v>477</v>
      </c>
      <c r="E243" s="47"/>
      <c r="F243" s="6" t="s">
        <v>478</v>
      </c>
      <c r="G243" s="47"/>
      <c r="H243" s="44">
        <v>872</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0"/>
        <v>Boolean Use Non BAU Capacity Retirement Schedule</v>
      </c>
      <c r="D244" s="6" t="s">
        <v>2825</v>
      </c>
      <c r="E244" s="47"/>
      <c r="F244" s="6" t="s">
        <v>2517</v>
      </c>
      <c r="G244" s="47"/>
      <c r="H244" s="44">
        <v>873</v>
      </c>
      <c r="I244" s="348" t="s">
        <v>45</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0"/>
        <v>Boolean Use Non BAU Capacity Retirement Schedule</v>
      </c>
      <c r="D245" s="6" t="s">
        <v>2826</v>
      </c>
      <c r="E245" s="47"/>
      <c r="F245" s="6" t="s">
        <v>2663</v>
      </c>
      <c r="G245" s="47"/>
      <c r="H245" s="44">
        <v>874</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0"/>
        <v>Boolean Use Non BAU Capacity Retirement Schedule</v>
      </c>
      <c r="D246" s="6" t="s">
        <v>2827</v>
      </c>
      <c r="E246" s="47"/>
      <c r="F246" s="6" t="s">
        <v>2519</v>
      </c>
      <c r="G246" s="47"/>
      <c r="H246" s="44">
        <v>875</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s="4" customFormat="1"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Mandated Capacity Construction</v>
      </c>
      <c r="C247" t="s">
        <v>131</v>
      </c>
      <c r="D247" s="47" t="s">
        <v>471</v>
      </c>
      <c r="E247" s="47"/>
      <c r="F247" s="47" t="s">
        <v>470</v>
      </c>
      <c r="G247" s="47"/>
      <c r="H247" s="44">
        <v>633</v>
      </c>
      <c r="I247" s="348" t="s">
        <v>45</v>
      </c>
      <c r="J247" s="278" t="str">
        <f>IF(ISBLANK(INDEX('Policy Characteristics'!D:D,MATCH($C247,'Policy Characteristics'!$C:$C,0))),"",INDEX('Policy Characteristics'!D:D,MATCH($C247,'Policy Characteristics'!$C:$C,0)))</f>
        <v>Non BAU Mandated Capacity Construction</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s="4" customFormat="1"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Mandated Capacity Construction</v>
      </c>
      <c r="C248" s="277" t="str">
        <f t="shared" ref="C248:C262" si="21">C$247</f>
        <v>Boolean Use Non BAU Mandated Capacity Construction Schedule</v>
      </c>
      <c r="D248" s="6" t="s">
        <v>327</v>
      </c>
      <c r="E248" s="47"/>
      <c r="F248" s="6" t="s">
        <v>328</v>
      </c>
      <c r="G248" s="47"/>
      <c r="H248" s="44">
        <v>634</v>
      </c>
      <c r="I248" s="348" t="s">
        <v>44</v>
      </c>
      <c r="J248" s="278" t="str">
        <f>IF(ISBLANK(INDEX('Policy Characteristics'!D:D,MATCH($C248,'Policy Characteristics'!$C:$C,0))),"",INDEX('Policy Characteristics'!D:D,MATCH($C248,'Policy Characteristics'!$C:$C,0)))</f>
        <v>Non BAU Mandated Capacity Construction</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s="4" customFormat="1"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Mandated Capacity Construction</v>
      </c>
      <c r="C249" s="277" t="str">
        <f t="shared" si="21"/>
        <v>Boolean Use Non BAU Mandated Capacity Construction Schedule</v>
      </c>
      <c r="D249" s="6" t="s">
        <v>77</v>
      </c>
      <c r="E249" s="47"/>
      <c r="F249" s="6" t="s">
        <v>89</v>
      </c>
      <c r="G249" s="47"/>
      <c r="H249" s="44">
        <v>635</v>
      </c>
      <c r="I249" s="348" t="s">
        <v>45</v>
      </c>
      <c r="J249" s="278" t="str">
        <f>IF(ISBLANK(INDEX('Policy Characteristics'!D:D,MATCH($C249,'Policy Characteristics'!$C:$C,0))),"",INDEX('Policy Characteristics'!D:D,MATCH($C249,'Policy Characteristics'!$C:$C,0)))</f>
        <v>Non BAU Mandated Capacity Construction</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s="4" customFormat="1"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Mandated Capacity Construction</v>
      </c>
      <c r="C250" s="277" t="str">
        <f t="shared" si="21"/>
        <v>Boolean Use Non BAU Mandated Capacity Construction Schedule</v>
      </c>
      <c r="D250" s="6" t="s">
        <v>78</v>
      </c>
      <c r="E250" s="47"/>
      <c r="F250" s="6" t="s">
        <v>90</v>
      </c>
      <c r="G250" s="47"/>
      <c r="H250" s="44">
        <v>636</v>
      </c>
      <c r="I250" s="348" t="s">
        <v>45</v>
      </c>
      <c r="J250" s="278" t="str">
        <f>IF(ISBLANK(INDEX('Policy Characteristics'!D:D,MATCH($C250,'Policy Characteristics'!$C:$C,0))),"",INDEX('Policy Characteristics'!D:D,MATCH($C250,'Policy Characteristics'!$C:$C,0)))</f>
        <v>Non BAU Mandated Capacity Construction</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s="4" customFormat="1"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Mandated Capacity Construction</v>
      </c>
      <c r="C251" s="277" t="str">
        <f t="shared" si="21"/>
        <v>Boolean Use Non BAU Mandated Capacity Construction Schedule</v>
      </c>
      <c r="D251" s="6" t="s">
        <v>472</v>
      </c>
      <c r="E251" s="47"/>
      <c r="F251" s="6" t="s">
        <v>475</v>
      </c>
      <c r="G251" s="47"/>
      <c r="H251" s="44">
        <v>637</v>
      </c>
      <c r="I251" s="348" t="s">
        <v>45</v>
      </c>
      <c r="J251" s="278" t="str">
        <f>IF(ISBLANK(INDEX('Policy Characteristics'!D:D,MATCH($C251,'Policy Characteristics'!$C:$C,0))),"",INDEX('Policy Characteristics'!D:D,MATCH($C251,'Policy Characteristics'!$C:$C,0)))</f>
        <v>Non BAU Mandated Capacity Construction</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s="4" customFormat="1"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Mandated Capacity Construction</v>
      </c>
      <c r="C252" s="277" t="str">
        <f t="shared" si="21"/>
        <v>Boolean Use Non BAU Mandated Capacity Construction Schedule</v>
      </c>
      <c r="D252" s="6" t="s">
        <v>79</v>
      </c>
      <c r="E252" s="47"/>
      <c r="F252" s="6" t="s">
        <v>91</v>
      </c>
      <c r="G252" s="47"/>
      <c r="H252" s="44">
        <v>638</v>
      </c>
      <c r="I252" s="348" t="s">
        <v>45</v>
      </c>
      <c r="J252" s="278" t="str">
        <f>IF(ISBLANK(INDEX('Policy Characteristics'!D:D,MATCH($C252,'Policy Characteristics'!$C:$C,0))),"",INDEX('Policy Characteristics'!D:D,MATCH($C252,'Policy Characteristics'!$C:$C,0)))</f>
        <v>Non BAU Mandated Capacity Construction</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s="4" customFormat="1"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Mandated Capacity Construction</v>
      </c>
      <c r="C253" s="277" t="str">
        <f t="shared" si="21"/>
        <v>Boolean Use Non BAU Mandated Capacity Construction Schedule</v>
      </c>
      <c r="D253" s="6" t="s">
        <v>80</v>
      </c>
      <c r="E253" s="47"/>
      <c r="F253" s="6" t="s">
        <v>92</v>
      </c>
      <c r="G253" s="47"/>
      <c r="H253" s="44">
        <v>639</v>
      </c>
      <c r="I253" s="348" t="s">
        <v>45</v>
      </c>
      <c r="J253" s="278" t="str">
        <f>IF(ISBLANK(INDEX('Policy Characteristics'!D:D,MATCH($C253,'Policy Characteristics'!$C:$C,0))),"",INDEX('Policy Characteristics'!D:D,MATCH($C253,'Policy Characteristics'!$C:$C,0)))</f>
        <v>Non BAU Mandated Capacity Construction</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s="4" customFormat="1"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Mandated Capacity Construction</v>
      </c>
      <c r="C254" s="277" t="str">
        <f t="shared" si="21"/>
        <v>Boolean Use Non BAU Mandated Capacity Construction Schedule</v>
      </c>
      <c r="D254" s="6" t="s">
        <v>81</v>
      </c>
      <c r="E254" s="47"/>
      <c r="F254" s="6" t="s">
        <v>93</v>
      </c>
      <c r="G254" s="47"/>
      <c r="H254" s="44">
        <v>640</v>
      </c>
      <c r="I254" s="348" t="s">
        <v>45</v>
      </c>
      <c r="J254" s="278" t="str">
        <f>IF(ISBLANK(INDEX('Policy Characteristics'!D:D,MATCH($C254,'Policy Characteristics'!$C:$C,0))),"",INDEX('Policy Characteristics'!D:D,MATCH($C254,'Policy Characteristics'!$C:$C,0)))</f>
        <v>Non BAU Mandated Capacity Construction</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s="4" customFormat="1"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Mandated Capacity Construction</v>
      </c>
      <c r="C255" s="277" t="str">
        <f t="shared" si="21"/>
        <v>Boolean Use Non BAU Mandated Capacity Construction Schedule</v>
      </c>
      <c r="D255" s="6" t="s">
        <v>2469</v>
      </c>
      <c r="E255" s="47"/>
      <c r="F255" s="6" t="s">
        <v>460</v>
      </c>
      <c r="G255" s="47"/>
      <c r="H255" s="44">
        <v>641</v>
      </c>
      <c r="I255" s="348" t="s">
        <v>45</v>
      </c>
      <c r="J255" s="278" t="str">
        <f>IF(ISBLANK(INDEX('Policy Characteristics'!D:D,MATCH($C255,'Policy Characteristics'!$C:$C,0))),"",INDEX('Policy Characteristics'!D:D,MATCH($C255,'Policy Characteristics'!$C:$C,0)))</f>
        <v>Non BAU Mandated Capacity Construction</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s="4" customFormat="1"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Mandated Capacity Construction</v>
      </c>
      <c r="C256" s="277" t="str">
        <f t="shared" si="21"/>
        <v>Boolean Use Non BAU Mandated Capacity Construction Schedule</v>
      </c>
      <c r="D256" s="6" t="s">
        <v>329</v>
      </c>
      <c r="E256" s="47"/>
      <c r="F256" s="6" t="s">
        <v>331</v>
      </c>
      <c r="G256" s="47"/>
      <c r="H256" s="44">
        <v>642</v>
      </c>
      <c r="I256" s="348" t="s">
        <v>45</v>
      </c>
      <c r="J256" s="278" t="str">
        <f>IF(ISBLANK(INDEX('Policy Characteristics'!D:D,MATCH($C256,'Policy Characteristics'!$C:$C,0))),"",INDEX('Policy Characteristics'!D:D,MATCH($C256,'Policy Characteristics'!$C:$C,0)))</f>
        <v>Non BAU Mandated Capacity Construction</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s="4" customFormat="1"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Mandated Capacity Construction</v>
      </c>
      <c r="C257" s="277" t="str">
        <f t="shared" si="21"/>
        <v>Boolean Use Non BAU Mandated Capacity Construction Schedule</v>
      </c>
      <c r="D257" s="6" t="s">
        <v>330</v>
      </c>
      <c r="E257" s="47"/>
      <c r="F257" s="6" t="s">
        <v>332</v>
      </c>
      <c r="G257" s="47"/>
      <c r="H257" s="44">
        <v>643</v>
      </c>
      <c r="I257" s="348" t="s">
        <v>45</v>
      </c>
      <c r="J257" s="278" t="str">
        <f>IF(ISBLANK(INDEX('Policy Characteristics'!D:D,MATCH($C257,'Policy Characteristics'!$C:$C,0))),"",INDEX('Policy Characteristics'!D:D,MATCH($C257,'Policy Characteristics'!$C:$C,0)))</f>
        <v>Non BAU Mandated Capacity Construction</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s="277" t="str">
        <f t="shared" si="21"/>
        <v>Boolean Use Non BAU Mandated Capacity Construction Schedule</v>
      </c>
      <c r="D258" s="6" t="s">
        <v>468</v>
      </c>
      <c r="E258" s="47"/>
      <c r="F258" s="6" t="s">
        <v>467</v>
      </c>
      <c r="G258" s="47"/>
      <c r="H258" s="44">
        <v>644</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si="21"/>
        <v>Boolean Use Non BAU Mandated Capacity Construction Schedule</v>
      </c>
      <c r="D259" s="6" t="s">
        <v>477</v>
      </c>
      <c r="E259" s="47"/>
      <c r="F259" s="6" t="s">
        <v>478</v>
      </c>
      <c r="G259" s="47"/>
      <c r="H259" s="44">
        <v>645</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1"/>
        <v>Boolean Use Non BAU Mandated Capacity Construction Schedule</v>
      </c>
      <c r="D260" s="6" t="s">
        <v>2825</v>
      </c>
      <c r="E260" s="47"/>
      <c r="F260" s="6" t="s">
        <v>2517</v>
      </c>
      <c r="G260" s="47"/>
      <c r="H260" s="44">
        <v>646</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1"/>
        <v>Boolean Use Non BAU Mandated Capacity Construction Schedule</v>
      </c>
      <c r="D261" s="6" t="s">
        <v>2826</v>
      </c>
      <c r="E261" s="47"/>
      <c r="F261" s="6" t="s">
        <v>2663</v>
      </c>
      <c r="G261" s="47"/>
      <c r="H261" s="44">
        <v>647</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1"/>
        <v>Boolean Use Non BAU Mandated Capacity Construction Schedule</v>
      </c>
      <c r="D262" s="6" t="s">
        <v>2827</v>
      </c>
      <c r="E262" s="47"/>
      <c r="F262" s="6" t="s">
        <v>2519</v>
      </c>
      <c r="G262" s="47"/>
      <c r="H262" s="44">
        <v>648</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RPS Qualifying Resources</v>
      </c>
      <c r="C263" t="s">
        <v>381</v>
      </c>
      <c r="D263" s="47"/>
      <c r="E263" s="47"/>
      <c r="F263" s="47"/>
      <c r="G263" s="47"/>
      <c r="H263" s="44">
        <v>649</v>
      </c>
      <c r="I263" s="348" t="s">
        <v>45</v>
      </c>
      <c r="J263" s="278" t="str">
        <f>IF(ISBLANK(INDEX('Policy Characteristics'!D:D,MATCH($C263,'Policy Characteristics'!$C:$C,0))),"",INDEX('Policy Characteristics'!D:D,MATCH($C263,'Policy Characteristics'!$C:$C,0)))</f>
        <v>Non BAU RPS Qualifying Resources</v>
      </c>
      <c r="K263" s="277" t="str">
        <f>IF(ISBLANK(INDEX('Policy Characteristics'!E:E,MATCH($C263,'Policy Characteristics'!$C:$C,0))),"",INDEX('Policy Characteristics'!E:E,MATCH($C263,'Policy Characteristics'!$C:$C,0)))</f>
        <v>elec non BAU RPS qualifying resources</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Nuclear Plant Lifetime Extension</v>
      </c>
      <c r="C264" t="s">
        <v>2289</v>
      </c>
      <c r="D264" s="6"/>
      <c r="E264" s="48"/>
      <c r="F264" s="6"/>
      <c r="G264" s="48"/>
      <c r="H264" s="44">
        <v>35</v>
      </c>
      <c r="I264" s="349" t="s">
        <v>45</v>
      </c>
      <c r="J264" s="278" t="str">
        <f>IF(ISBLANK(INDEX('Policy Characteristics'!D:D,MATCH($C264,'Policy Characteristics'!$C:$C,0))),"",INDEX('Policy Characteristics'!D:D,MATCH($C264,'Policy Characteristics'!$C:$C,0)))</f>
        <v>Nuclear Lifetime Extension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20</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year(s)</v>
      </c>
      <c r="P264" s="277" t="str">
        <f>IF(ISBLANK(INDEX('Policy Characteristics'!J:J,MATCH($C264,'Policy Characteristics'!$C:$C,0))),"",INDEX('Policy Characteristics'!J:J,MATCH($C264,'Policy Characteristics'!$C:$C,0)))</f>
        <v>**Description:** This policy extends the lifetime of all nuclear plants by the specified number of years.</v>
      </c>
      <c r="Q264" s="277" t="str">
        <f>IF(ISBLANK(INDEX('Policy Characteristics'!K:K,MATCH($C264,'Policy Characteristics'!$C:$C,0))),"",INDEX('Policy Characteristics'!K:K,MATCH($C264,'Policy Characteristics'!$C:$C,0)))</f>
        <v>electricity-sector-main.html#life-ext</v>
      </c>
      <c r="R264" s="277" t="str">
        <f>IF(ISBLANK(INDEX('Policy Characteristics'!L:L,MATCH($C264,'Policy Characteristics'!$C:$C,0))),"",INDEX('Policy Characteristics'!L:L,MATCH($C264,'Policy Characteristics'!$C:$C,0)))</f>
        <v>nuclear-lifetime-extension.html</v>
      </c>
    </row>
    <row r="265" spans="1:18" s="2"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Reduce Plant Downtime</v>
      </c>
      <c r="C265" s="341" t="s">
        <v>268</v>
      </c>
      <c r="D265" s="6" t="s">
        <v>471</v>
      </c>
      <c r="E265" s="6" t="s">
        <v>269</v>
      </c>
      <c r="F265" s="47"/>
      <c r="G265" s="6"/>
      <c r="H265" s="49">
        <v>650</v>
      </c>
      <c r="I265" s="349" t="s">
        <v>45</v>
      </c>
      <c r="J265" s="278" t="str">
        <f>IF(ISBLANK(INDEX('Policy Characteristics'!D:D,MATCH($C265,'Policy Characteristics'!$C:$C,0))),"",INDEX('Policy Characteristics'!D:D,MATCH($C265,'Policy Characteristics'!$C:$C,0)))</f>
        <v>Reduce Plant Downtime</v>
      </c>
      <c r="K265" s="277" t="str">
        <f>IF(ISBLANK(INDEX('Policy Characteristics'!E:E,MATCH($C265,'Policy Characteristics'!$C:$C,0))),"",INDEX('Policy Characteristics'!E:E,MATCH($C265,'Policy Characteristics'!$C:$C,0)))</f>
        <v>elec reduce plant downtime</v>
      </c>
      <c r="L265" s="285">
        <f>IF(ISBLANK(INDEX('Policy Characteristics'!F:F,MATCH($C265,'Policy Characteristics'!$C:$C,0))),"",INDEX('Policy Characteristics'!F:F,MATCH($C265,'Policy Characteristics'!$C:$C,0)))</f>
        <v>0</v>
      </c>
      <c r="M265" s="285">
        <f>IF(ISBLANK(INDEX('Policy Characteristics'!G:G,MATCH($C265,'Policy Characteristics'!$C:$C,0))),"",INDEX('Policy Characteristics'!G:G,MATCH($C265,'Policy Characteristics'!$C:$C,0)))</f>
        <v>0.6</v>
      </c>
      <c r="N265" s="285">
        <f>IF(ISBLANK(INDEX('Policy Characteristics'!H:H,MATCH($C265,'Policy Characteristics'!$C:$C,0))),"",INDEX('Policy Characteristics'!H:H,MATCH($C265,'Policy Characteristics'!$C:$C,0)))</f>
        <v>0.01</v>
      </c>
      <c r="O265" s="277" t="str">
        <f>IF(ISBLANK(INDEX('Policy Characteristics'!I:I,MATCH($C265,'Policy Characteristics'!$C:$C,0))),"",INDEX('Policy Characteristics'!I:I,MATCH($C265,'Policy Characteristics'!$C:$C,0)))</f>
        <v>% reduction in downtime</v>
      </c>
      <c r="P265" s="277" t="str">
        <f>IF(ISBLANK(INDEX('Policy Characteristics'!J:J,MATCH($C265,'Policy Characteristics'!$C:$C,0))),"",INDEX('Policy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5" s="277" t="str">
        <f>IF(ISBLANK(INDEX('Policy Characteristics'!K:K,MATCH($C265,'Policy Characteristics'!$C:$C,0))),"",INDEX('Policy Characteristics'!K:K,MATCH($C265,'Policy Characteristics'!$C:$C,0)))</f>
        <v>electricity-sector-main.html#red-downtime</v>
      </c>
      <c r="R265" s="277" t="str">
        <f>IF(ISBLANK(INDEX('Policy Characteristics'!L:L,MATCH($C265,'Policy Characteristics'!$C:$C,0))),"",INDEX('Policy Characteristics'!L:L,MATCH($C265,'Policy Characteristics'!$C:$C,0)))</f>
        <v>reduce-downtime.html</v>
      </c>
    </row>
    <row r="266" spans="1:18" s="2"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Reduce Plant Downtime</v>
      </c>
      <c r="C266" s="342" t="str">
        <f t="shared" ref="C266:C295" si="22">C$265</f>
        <v>Percentage Reduction in Plant Downtime</v>
      </c>
      <c r="D266" s="6" t="s">
        <v>471</v>
      </c>
      <c r="E266" s="6" t="s">
        <v>270</v>
      </c>
      <c r="F266" s="47"/>
      <c r="G266" s="6"/>
      <c r="H266" s="49">
        <v>651</v>
      </c>
      <c r="I266" s="349" t="s">
        <v>45</v>
      </c>
      <c r="J266" s="278" t="str">
        <f>IF(ISBLANK(INDEX('Policy Characteristics'!D:D,MATCH($C266,'Policy Characteristics'!$C:$C,0))),"",INDEX('Policy Characteristics'!D:D,MATCH($C266,'Policy Characteristics'!$C:$C,0)))</f>
        <v>Reduce Plant Downtime</v>
      </c>
      <c r="K266" s="277" t="str">
        <f>IF(ISBLANK(INDEX('Policy Characteristics'!E:E,MATCH($C266,'Policy Characteristics'!$C:$C,0))),"",INDEX('Policy Characteristics'!E:E,MATCH($C266,'Policy Characteristics'!$C:$C,0)))</f>
        <v>elec reduce plant downtime</v>
      </c>
      <c r="L266" s="285">
        <f>IF(ISBLANK(INDEX('Policy Characteristics'!F:F,MATCH($C266,'Policy Characteristics'!$C:$C,0))),"",INDEX('Policy Characteristics'!F:F,MATCH($C266,'Policy Characteristics'!$C:$C,0)))</f>
        <v>0</v>
      </c>
      <c r="M266" s="285">
        <f>IF(ISBLANK(INDEX('Policy Characteristics'!G:G,MATCH($C266,'Policy Characteristics'!$C:$C,0))),"",INDEX('Policy Characteristics'!G:G,MATCH($C266,'Policy Characteristics'!$C:$C,0)))</f>
        <v>0.6</v>
      </c>
      <c r="N266" s="285">
        <f>IF(ISBLANK(INDEX('Policy Characteristics'!H:H,MATCH($C266,'Policy Characteristics'!$C:$C,0))),"",INDEX('Policy Characteristics'!H:H,MATCH($C266,'Policy Characteristics'!$C:$C,0)))</f>
        <v>0.01</v>
      </c>
      <c r="O266" s="277" t="str">
        <f>IF(ISBLANK(INDEX('Policy Characteristics'!I:I,MATCH($C266,'Policy Characteristics'!$C:$C,0))),"",INDEX('Policy Characteristics'!I:I,MATCH($C266,'Policy Characteristics'!$C:$C,0)))</f>
        <v>% reduction in downtime</v>
      </c>
      <c r="P266" s="277" t="str">
        <f>IF(ISBLANK(INDEX('Policy Characteristics'!J:J,MATCH($C266,'Policy Characteristics'!$C:$C,0))),"",INDEX('Policy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6" s="277" t="str">
        <f>IF(ISBLANK(INDEX('Policy Characteristics'!K:K,MATCH($C266,'Policy Characteristics'!$C:$C,0))),"",INDEX('Policy Characteristics'!K:K,MATCH($C266,'Policy Characteristics'!$C:$C,0)))</f>
        <v>electricity-sector-main.html#red-downtime</v>
      </c>
      <c r="R266" s="277" t="str">
        <f>IF(ISBLANK(INDEX('Policy Characteristics'!L:L,MATCH($C266,'Policy Characteristics'!$C:$C,0))),"",INDEX('Policy Characteristics'!L:L,MATCH($C266,'Policy Characteristics'!$C:$C,0)))</f>
        <v>reduce-downtime.html</v>
      </c>
    </row>
    <row r="267" spans="1:18" s="2"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Reduce Plant Downtime</v>
      </c>
      <c r="C267" s="342" t="str">
        <f t="shared" si="22"/>
        <v>Percentage Reduction in Plant Downtime</v>
      </c>
      <c r="D267" s="6" t="s">
        <v>471</v>
      </c>
      <c r="E267" s="6" t="s">
        <v>271</v>
      </c>
      <c r="F267" s="47"/>
      <c r="G267" s="6"/>
      <c r="H267" s="49">
        <v>652</v>
      </c>
      <c r="I267" s="349" t="s">
        <v>45</v>
      </c>
      <c r="J267" s="278" t="str">
        <f>IF(ISBLANK(INDEX('Policy Characteristics'!D:D,MATCH($C267,'Policy Characteristics'!$C:$C,0))),"",INDEX('Policy Characteristics'!D:D,MATCH($C267,'Policy Characteristics'!$C:$C,0)))</f>
        <v>Reduce Plant Downtime</v>
      </c>
      <c r="K267" s="277" t="str">
        <f>IF(ISBLANK(INDEX('Policy Characteristics'!E:E,MATCH($C267,'Policy Characteristics'!$C:$C,0))),"",INDEX('Policy Characteristics'!E:E,MATCH($C267,'Policy Characteristics'!$C:$C,0)))</f>
        <v>elec reduce plant downtime</v>
      </c>
      <c r="L267" s="285">
        <f>IF(ISBLANK(INDEX('Policy Characteristics'!F:F,MATCH($C267,'Policy Characteristics'!$C:$C,0))),"",INDEX('Policy Characteristics'!F:F,MATCH($C267,'Policy Characteristics'!$C:$C,0)))</f>
        <v>0</v>
      </c>
      <c r="M267" s="285">
        <f>IF(ISBLANK(INDEX('Policy Characteristics'!G:G,MATCH($C267,'Policy Characteristics'!$C:$C,0))),"",INDEX('Policy Characteristics'!G:G,MATCH($C267,'Policy Characteristics'!$C:$C,0)))</f>
        <v>0.6</v>
      </c>
      <c r="N267" s="285">
        <f>IF(ISBLANK(INDEX('Policy Characteristics'!H:H,MATCH($C267,'Policy Characteristics'!$C:$C,0))),"",INDEX('Policy Characteristics'!H:H,MATCH($C267,'Policy Characteristics'!$C:$C,0)))</f>
        <v>0.01</v>
      </c>
      <c r="O267" s="277" t="str">
        <f>IF(ISBLANK(INDEX('Policy Characteristics'!I:I,MATCH($C267,'Policy Characteristics'!$C:$C,0))),"",INDEX('Policy Characteristics'!I:I,MATCH($C267,'Policy Characteristics'!$C:$C,0)))</f>
        <v>% reduction in downtime</v>
      </c>
      <c r="P267" s="277" t="str">
        <f>IF(ISBLANK(INDEX('Policy Characteristics'!J:J,MATCH($C267,'Policy Characteristics'!$C:$C,0))),"",INDEX('Policy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7" s="277" t="str">
        <f>IF(ISBLANK(INDEX('Policy Characteristics'!K:K,MATCH($C267,'Policy Characteristics'!$C:$C,0))),"",INDEX('Policy Characteristics'!K:K,MATCH($C267,'Policy Characteristics'!$C:$C,0)))</f>
        <v>electricity-sector-main.html#red-downtime</v>
      </c>
      <c r="R267" s="277" t="str">
        <f>IF(ISBLANK(INDEX('Policy Characteristics'!L:L,MATCH($C267,'Policy Characteristics'!$C:$C,0))),"",INDEX('Policy Characteristics'!L:L,MATCH($C267,'Policy Characteristics'!$C:$C,0)))</f>
        <v>reduce-downtime.html</v>
      </c>
    </row>
    <row r="268" spans="1:18" s="2"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Reduce Plant Downtime</v>
      </c>
      <c r="C268" s="342" t="str">
        <f t="shared" si="22"/>
        <v>Percentage Reduction in Plant Downtime</v>
      </c>
      <c r="D268" s="6" t="s">
        <v>327</v>
      </c>
      <c r="E268" s="6" t="s">
        <v>269</v>
      </c>
      <c r="F268" s="6" t="s">
        <v>328</v>
      </c>
      <c r="G268" s="6" t="s">
        <v>322</v>
      </c>
      <c r="H268" s="49">
        <v>141</v>
      </c>
      <c r="I268" s="349" t="s">
        <v>44</v>
      </c>
      <c r="J268" s="278" t="str">
        <f>IF(ISBLANK(INDEX('Policy Characteristics'!D:D,MATCH($C268,'Policy Characteristics'!$C:$C,0))),"",INDEX('Policy Characteristics'!D:D,MATCH($C268,'Policy Characteristics'!$C:$C,0)))</f>
        <v>Reduce Plant Downtime</v>
      </c>
      <c r="K268" s="277" t="str">
        <f>IF(ISBLANK(INDEX('Policy Characteristics'!E:E,MATCH($C268,'Policy Characteristics'!$C:$C,0))),"",INDEX('Policy Characteristics'!E:E,MATCH($C268,'Policy Characteristics'!$C:$C,0)))</f>
        <v>elec reduce plant downtime</v>
      </c>
      <c r="L268" s="285">
        <f>IF(ISBLANK(INDEX('Policy Characteristics'!F:F,MATCH($C268,'Policy Characteristics'!$C:$C,0))),"",INDEX('Policy Characteristics'!F:F,MATCH($C268,'Policy Characteristics'!$C:$C,0)))</f>
        <v>0</v>
      </c>
      <c r="M268" s="285">
        <f>IF(ISBLANK(INDEX('Policy Characteristics'!G:G,MATCH($C268,'Policy Characteristics'!$C:$C,0))),"",INDEX('Policy Characteristics'!G:G,MATCH($C268,'Policy Characteristics'!$C:$C,0)))</f>
        <v>0.6</v>
      </c>
      <c r="N268" s="285">
        <f>IF(ISBLANK(INDEX('Policy Characteristics'!H:H,MATCH($C268,'Policy Characteristics'!$C:$C,0))),"",INDEX('Policy Characteristics'!H:H,MATCH($C268,'Policy Characteristics'!$C:$C,0)))</f>
        <v>0.01</v>
      </c>
      <c r="O268" s="277" t="str">
        <f>IF(ISBLANK(INDEX('Policy Characteristics'!I:I,MATCH($C268,'Policy Characteristics'!$C:$C,0))),"",INDEX('Policy Characteristics'!I:I,MATCH($C268,'Policy Characteristics'!$C:$C,0)))</f>
        <v>% reduction in downtime</v>
      </c>
      <c r="P268" s="277" t="str">
        <f>IF(ISBLANK(INDEX('Policy Characteristics'!J:J,MATCH($C268,'Policy Characteristics'!$C:$C,0))),"",INDEX('Policy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8" s="277" t="str">
        <f>IF(ISBLANK(INDEX('Policy Characteristics'!K:K,MATCH($C268,'Policy Characteristics'!$C:$C,0))),"",INDEX('Policy Characteristics'!K:K,MATCH($C268,'Policy Characteristics'!$C:$C,0)))</f>
        <v>electricity-sector-main.html#red-downtime</v>
      </c>
      <c r="R268" s="277" t="str">
        <f>IF(ISBLANK(INDEX('Policy Characteristics'!L:L,MATCH($C268,'Policy Characteristics'!$C:$C,0))),"",INDEX('Policy Characteristics'!L:L,MATCH($C268,'Policy Characteristics'!$C:$C,0)))</f>
        <v>reduce-downtime.html</v>
      </c>
    </row>
    <row r="269" spans="1:18" s="2"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Reduce Plant Downtime</v>
      </c>
      <c r="C269" s="342" t="str">
        <f t="shared" si="22"/>
        <v>Percentage Reduction in Plant Downtime</v>
      </c>
      <c r="D269" s="6" t="s">
        <v>327</v>
      </c>
      <c r="E269" s="6" t="s">
        <v>270</v>
      </c>
      <c r="F269" s="6"/>
      <c r="G269" s="6"/>
      <c r="H269" s="49">
        <v>653</v>
      </c>
      <c r="I269" s="349" t="s">
        <v>45</v>
      </c>
      <c r="J269" s="278" t="str">
        <f>IF(ISBLANK(INDEX('Policy Characteristics'!D:D,MATCH($C269,'Policy Characteristics'!$C:$C,0))),"",INDEX('Policy Characteristics'!D:D,MATCH($C269,'Policy Characteristics'!$C:$C,0)))</f>
        <v>Reduce Plant Downtime</v>
      </c>
      <c r="K269" s="277" t="str">
        <f>IF(ISBLANK(INDEX('Policy Characteristics'!E:E,MATCH($C269,'Policy Characteristics'!$C:$C,0))),"",INDEX('Policy Characteristics'!E:E,MATCH($C269,'Policy Characteristics'!$C:$C,0)))</f>
        <v>elec reduce plant downtime</v>
      </c>
      <c r="L269" s="285">
        <f>IF(ISBLANK(INDEX('Policy Characteristics'!F:F,MATCH($C269,'Policy Characteristics'!$C:$C,0))),"",INDEX('Policy Characteristics'!F:F,MATCH($C269,'Policy Characteristics'!$C:$C,0)))</f>
        <v>0</v>
      </c>
      <c r="M269" s="285">
        <f>IF(ISBLANK(INDEX('Policy Characteristics'!G:G,MATCH($C269,'Policy Characteristics'!$C:$C,0))),"",INDEX('Policy Characteristics'!G:G,MATCH($C269,'Policy Characteristics'!$C:$C,0)))</f>
        <v>0.6</v>
      </c>
      <c r="N269" s="285">
        <f>IF(ISBLANK(INDEX('Policy Characteristics'!H:H,MATCH($C269,'Policy Characteristics'!$C:$C,0))),"",INDEX('Policy Characteristics'!H:H,MATCH($C269,'Policy Characteristics'!$C:$C,0)))</f>
        <v>0.01</v>
      </c>
      <c r="O269" s="277" t="str">
        <f>IF(ISBLANK(INDEX('Policy Characteristics'!I:I,MATCH($C269,'Policy Characteristics'!$C:$C,0))),"",INDEX('Policy Characteristics'!I:I,MATCH($C269,'Policy Characteristics'!$C:$C,0)))</f>
        <v>% reduction in downtime</v>
      </c>
      <c r="P269" s="277" t="str">
        <f>IF(ISBLANK(INDEX('Policy Characteristics'!J:J,MATCH($C269,'Policy Characteristics'!$C:$C,0))),"",INDEX('Policy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9" s="277" t="str">
        <f>IF(ISBLANK(INDEX('Policy Characteristics'!K:K,MATCH($C269,'Policy Characteristics'!$C:$C,0))),"",INDEX('Policy Characteristics'!K:K,MATCH($C269,'Policy Characteristics'!$C:$C,0)))</f>
        <v>electricity-sector-main.html#red-downtime</v>
      </c>
      <c r="R269" s="277" t="str">
        <f>IF(ISBLANK(INDEX('Policy Characteristics'!L:L,MATCH($C269,'Policy Characteristics'!$C:$C,0))),"",INDEX('Policy Characteristics'!L:L,MATCH($C269,'Policy Characteristics'!$C:$C,0)))</f>
        <v>reduce-downtime.html</v>
      </c>
    </row>
    <row r="270" spans="1:18" s="2"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Reduce Plant Downtime</v>
      </c>
      <c r="C270" s="342" t="str">
        <f t="shared" si="22"/>
        <v>Percentage Reduction in Plant Downtime</v>
      </c>
      <c r="D270" s="6" t="s">
        <v>327</v>
      </c>
      <c r="E270" s="6" t="s">
        <v>271</v>
      </c>
      <c r="F270" s="6"/>
      <c r="G270" s="6"/>
      <c r="H270" s="49">
        <v>654</v>
      </c>
      <c r="I270" s="349" t="s">
        <v>45</v>
      </c>
      <c r="J270" s="278" t="str">
        <f>IF(ISBLANK(INDEX('Policy Characteristics'!D:D,MATCH($C270,'Policy Characteristics'!$C:$C,0))),"",INDEX('Policy Characteristics'!D:D,MATCH($C270,'Policy Characteristics'!$C:$C,0)))</f>
        <v>Reduce Plant Downtime</v>
      </c>
      <c r="K270" s="277" t="str">
        <f>IF(ISBLANK(INDEX('Policy Characteristics'!E:E,MATCH($C270,'Policy Characteristics'!$C:$C,0))),"",INDEX('Policy Characteristics'!E:E,MATCH($C270,'Policy Characteristics'!$C:$C,0)))</f>
        <v>elec reduce plant downtime</v>
      </c>
      <c r="L270" s="285">
        <f>IF(ISBLANK(INDEX('Policy Characteristics'!F:F,MATCH($C270,'Policy Characteristics'!$C:$C,0))),"",INDEX('Policy Characteristics'!F:F,MATCH($C270,'Policy Characteristics'!$C:$C,0)))</f>
        <v>0</v>
      </c>
      <c r="M270" s="285">
        <f>IF(ISBLANK(INDEX('Policy Characteristics'!G:G,MATCH($C270,'Policy Characteristics'!$C:$C,0))),"",INDEX('Policy Characteristics'!G:G,MATCH($C270,'Policy Characteristics'!$C:$C,0)))</f>
        <v>0.6</v>
      </c>
      <c r="N270" s="285">
        <f>IF(ISBLANK(INDEX('Policy Characteristics'!H:H,MATCH($C270,'Policy Characteristics'!$C:$C,0))),"",INDEX('Policy Characteristics'!H:H,MATCH($C270,'Policy Characteristics'!$C:$C,0)))</f>
        <v>0.01</v>
      </c>
      <c r="O270" s="277" t="str">
        <f>IF(ISBLANK(INDEX('Policy Characteristics'!I:I,MATCH($C270,'Policy Characteristics'!$C:$C,0))),"",INDEX('Policy Characteristics'!I:I,MATCH($C270,'Policy Characteristics'!$C:$C,0)))</f>
        <v>% reduction in downtime</v>
      </c>
      <c r="P270" s="277" t="str">
        <f>IF(ISBLANK(INDEX('Policy Characteristics'!J:J,MATCH($C270,'Policy Characteristics'!$C:$C,0))),"",INDEX('Policy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0" s="277" t="str">
        <f>IF(ISBLANK(INDEX('Policy Characteristics'!K:K,MATCH($C270,'Policy Characteristics'!$C:$C,0))),"",INDEX('Policy Characteristics'!K:K,MATCH($C270,'Policy Characteristics'!$C:$C,0)))</f>
        <v>electricity-sector-main.html#red-downtime</v>
      </c>
      <c r="R270" s="277" t="str">
        <f>IF(ISBLANK(INDEX('Policy Characteristics'!L:L,MATCH($C270,'Policy Characteristics'!$C:$C,0))),"",INDEX('Policy Characteristics'!L:L,MATCH($C270,'Policy Characteristics'!$C:$C,0)))</f>
        <v>reduce-downtime.html</v>
      </c>
    </row>
    <row r="271" spans="1:18" s="2"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Reduce Plant Downtime</v>
      </c>
      <c r="C271" s="342" t="str">
        <f t="shared" si="22"/>
        <v>Percentage Reduction in Plant Downtime</v>
      </c>
      <c r="D271" s="6" t="s">
        <v>77</v>
      </c>
      <c r="E271" s="6" t="s">
        <v>269</v>
      </c>
      <c r="F271" s="6"/>
      <c r="G271" s="6"/>
      <c r="H271" s="49">
        <v>655</v>
      </c>
      <c r="I271" s="349" t="s">
        <v>45</v>
      </c>
      <c r="J271" s="278" t="str">
        <f>IF(ISBLANK(INDEX('Policy Characteristics'!D:D,MATCH($C271,'Policy Characteristics'!$C:$C,0))),"",INDEX('Policy Characteristics'!D:D,MATCH($C271,'Policy Characteristics'!$C:$C,0)))</f>
        <v>Reduce Plant Downtime</v>
      </c>
      <c r="K271" s="277" t="str">
        <f>IF(ISBLANK(INDEX('Policy Characteristics'!E:E,MATCH($C271,'Policy Characteristics'!$C:$C,0))),"",INDEX('Policy Characteristics'!E:E,MATCH($C271,'Policy Characteristics'!$C:$C,0)))</f>
        <v>elec reduce plant downtime</v>
      </c>
      <c r="L271" s="285">
        <f>IF(ISBLANK(INDEX('Policy Characteristics'!F:F,MATCH($C271,'Policy Characteristics'!$C:$C,0))),"",INDEX('Policy Characteristics'!F:F,MATCH($C271,'Policy Characteristics'!$C:$C,0)))</f>
        <v>0</v>
      </c>
      <c r="M271" s="285">
        <f>IF(ISBLANK(INDEX('Policy Characteristics'!G:G,MATCH($C271,'Policy Characteristics'!$C:$C,0))),"",INDEX('Policy Characteristics'!G:G,MATCH($C271,'Policy Characteristics'!$C:$C,0)))</f>
        <v>0.6</v>
      </c>
      <c r="N271" s="285">
        <f>IF(ISBLANK(INDEX('Policy Characteristics'!H:H,MATCH($C271,'Policy Characteristics'!$C:$C,0))),"",INDEX('Policy Characteristics'!H:H,MATCH($C271,'Policy Characteristics'!$C:$C,0)))</f>
        <v>0.01</v>
      </c>
      <c r="O271" s="277" t="str">
        <f>IF(ISBLANK(INDEX('Policy Characteristics'!I:I,MATCH($C271,'Policy Characteristics'!$C:$C,0))),"",INDEX('Policy Characteristics'!I:I,MATCH($C271,'Policy Characteristics'!$C:$C,0)))</f>
        <v>% reduction in downtime</v>
      </c>
      <c r="P271" s="277" t="str">
        <f>IF(ISBLANK(INDEX('Policy Characteristics'!J:J,MATCH($C271,'Policy Characteristics'!$C:$C,0))),"",INDEX('Policy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1" s="277" t="str">
        <f>IF(ISBLANK(INDEX('Policy Characteristics'!K:K,MATCH($C271,'Policy Characteristics'!$C:$C,0))),"",INDEX('Policy Characteristics'!K:K,MATCH($C271,'Policy Characteristics'!$C:$C,0)))</f>
        <v>electricity-sector-main.html#red-downtime</v>
      </c>
      <c r="R271" s="277" t="str">
        <f>IF(ISBLANK(INDEX('Policy Characteristics'!L:L,MATCH($C271,'Policy Characteristics'!$C:$C,0))),"",INDEX('Policy Characteristics'!L:L,MATCH($C271,'Policy Characteristics'!$C:$C,0)))</f>
        <v>reduce-downtime.html</v>
      </c>
    </row>
    <row r="272" spans="1:18" s="2"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Reduce Plant Downtime</v>
      </c>
      <c r="C272" s="342" t="str">
        <f t="shared" si="22"/>
        <v>Percentage Reduction in Plant Downtime</v>
      </c>
      <c r="D272" s="6" t="s">
        <v>77</v>
      </c>
      <c r="E272" s="6" t="s">
        <v>270</v>
      </c>
      <c r="F272" s="6"/>
      <c r="G272" s="6"/>
      <c r="H272" s="49">
        <v>656</v>
      </c>
      <c r="I272" s="349" t="s">
        <v>45</v>
      </c>
      <c r="J272" s="278" t="str">
        <f>IF(ISBLANK(INDEX('Policy Characteristics'!D:D,MATCH($C272,'Policy Characteristics'!$C:$C,0))),"",INDEX('Policy Characteristics'!D:D,MATCH($C272,'Policy Characteristics'!$C:$C,0)))</f>
        <v>Reduce Plant Downtime</v>
      </c>
      <c r="K272" s="277" t="str">
        <f>IF(ISBLANK(INDEX('Policy Characteristics'!E:E,MATCH($C272,'Policy Characteristics'!$C:$C,0))),"",INDEX('Policy Characteristics'!E:E,MATCH($C272,'Policy Characteristics'!$C:$C,0)))</f>
        <v>elec reduce plant downtime</v>
      </c>
      <c r="L272" s="285">
        <f>IF(ISBLANK(INDEX('Policy Characteristics'!F:F,MATCH($C272,'Policy Characteristics'!$C:$C,0))),"",INDEX('Policy Characteristics'!F:F,MATCH($C272,'Policy Characteristics'!$C:$C,0)))</f>
        <v>0</v>
      </c>
      <c r="M272" s="285">
        <f>IF(ISBLANK(INDEX('Policy Characteristics'!G:G,MATCH($C272,'Policy Characteristics'!$C:$C,0))),"",INDEX('Policy Characteristics'!G:G,MATCH($C272,'Policy Characteristics'!$C:$C,0)))</f>
        <v>0.6</v>
      </c>
      <c r="N272" s="285">
        <f>IF(ISBLANK(INDEX('Policy Characteristics'!H:H,MATCH($C272,'Policy Characteristics'!$C:$C,0))),"",INDEX('Policy Characteristics'!H:H,MATCH($C272,'Policy Characteristics'!$C:$C,0)))</f>
        <v>0.01</v>
      </c>
      <c r="O272" s="277" t="str">
        <f>IF(ISBLANK(INDEX('Policy Characteristics'!I:I,MATCH($C272,'Policy Characteristics'!$C:$C,0))),"",INDEX('Policy Characteristics'!I:I,MATCH($C272,'Policy Characteristics'!$C:$C,0)))</f>
        <v>% reduction in downtime</v>
      </c>
      <c r="P272" s="277" t="str">
        <f>IF(ISBLANK(INDEX('Policy Characteristics'!J:J,MATCH($C272,'Policy Characteristics'!$C:$C,0))),"",INDEX('Policy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2" s="277" t="str">
        <f>IF(ISBLANK(INDEX('Policy Characteristics'!K:K,MATCH($C272,'Policy Characteristics'!$C:$C,0))),"",INDEX('Policy Characteristics'!K:K,MATCH($C272,'Policy Characteristics'!$C:$C,0)))</f>
        <v>electricity-sector-main.html#red-downtime</v>
      </c>
      <c r="R272" s="277" t="str">
        <f>IF(ISBLANK(INDEX('Policy Characteristics'!L:L,MATCH($C272,'Policy Characteristics'!$C:$C,0))),"",INDEX('Policy Characteristics'!L:L,MATCH($C272,'Policy Characteristics'!$C:$C,0)))</f>
        <v>reduce-downtime.html</v>
      </c>
    </row>
    <row r="273" spans="1:18" s="2"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Reduce Plant Downtime</v>
      </c>
      <c r="C273" s="342" t="str">
        <f t="shared" si="22"/>
        <v>Percentage Reduction in Plant Downtime</v>
      </c>
      <c r="D273" s="6" t="s">
        <v>77</v>
      </c>
      <c r="E273" s="6" t="s">
        <v>271</v>
      </c>
      <c r="F273" s="6"/>
      <c r="G273" s="6"/>
      <c r="H273" s="49">
        <v>657</v>
      </c>
      <c r="I273" s="349" t="s">
        <v>45</v>
      </c>
      <c r="J273" s="278" t="str">
        <f>IF(ISBLANK(INDEX('Policy Characteristics'!D:D,MATCH($C273,'Policy Characteristics'!$C:$C,0))),"",INDEX('Policy Characteristics'!D:D,MATCH($C273,'Policy Characteristics'!$C:$C,0)))</f>
        <v>Reduce Plant Downtime</v>
      </c>
      <c r="K273" s="277" t="str">
        <f>IF(ISBLANK(INDEX('Policy Characteristics'!E:E,MATCH($C273,'Policy Characteristics'!$C:$C,0))),"",INDEX('Policy Characteristics'!E:E,MATCH($C273,'Policy Characteristics'!$C:$C,0)))</f>
        <v>elec reduce plant downtime</v>
      </c>
      <c r="L273" s="285">
        <f>IF(ISBLANK(INDEX('Policy Characteristics'!F:F,MATCH($C273,'Policy Characteristics'!$C:$C,0))),"",INDEX('Policy Characteristics'!F:F,MATCH($C273,'Policy Characteristics'!$C:$C,0)))</f>
        <v>0</v>
      </c>
      <c r="M273" s="285">
        <f>IF(ISBLANK(INDEX('Policy Characteristics'!G:G,MATCH($C273,'Policy Characteristics'!$C:$C,0))),"",INDEX('Policy Characteristics'!G:G,MATCH($C273,'Policy Characteristics'!$C:$C,0)))</f>
        <v>0.6</v>
      </c>
      <c r="N273" s="285">
        <f>IF(ISBLANK(INDEX('Policy Characteristics'!H:H,MATCH($C273,'Policy Characteristics'!$C:$C,0))),"",INDEX('Policy Characteristics'!H:H,MATCH($C273,'Policy Characteristics'!$C:$C,0)))</f>
        <v>0.01</v>
      </c>
      <c r="O273" s="277" t="str">
        <f>IF(ISBLANK(INDEX('Policy Characteristics'!I:I,MATCH($C273,'Policy Characteristics'!$C:$C,0))),"",INDEX('Policy Characteristics'!I:I,MATCH($C273,'Policy Characteristics'!$C:$C,0)))</f>
        <v>% reduction in downtime</v>
      </c>
      <c r="P273" s="277" t="str">
        <f>IF(ISBLANK(INDEX('Policy Characteristics'!J:J,MATCH($C273,'Policy Characteristics'!$C:$C,0))),"",INDEX('Policy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3" s="277" t="str">
        <f>IF(ISBLANK(INDEX('Policy Characteristics'!K:K,MATCH($C273,'Policy Characteristics'!$C:$C,0))),"",INDEX('Policy Characteristics'!K:K,MATCH($C273,'Policy Characteristics'!$C:$C,0)))</f>
        <v>electricity-sector-main.html#red-downtime</v>
      </c>
      <c r="R273" s="277" t="str">
        <f>IF(ISBLANK(INDEX('Policy Characteristics'!L:L,MATCH($C273,'Policy Characteristics'!$C:$C,0))),"",INDEX('Policy Characteristics'!L:L,MATCH($C273,'Policy Characteristics'!$C:$C,0)))</f>
        <v>reduce-downtime.html</v>
      </c>
    </row>
    <row r="274" spans="1:18" s="2"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Reduce Plant Downtime</v>
      </c>
      <c r="C274" s="342" t="str">
        <f t="shared" si="22"/>
        <v>Percentage Reduction in Plant Downtime</v>
      </c>
      <c r="D274" s="6" t="s">
        <v>78</v>
      </c>
      <c r="E274" s="6" t="s">
        <v>269</v>
      </c>
      <c r="F274" s="6"/>
      <c r="G274" s="6"/>
      <c r="H274" s="49">
        <v>658</v>
      </c>
      <c r="I274" s="349" t="s">
        <v>45</v>
      </c>
      <c r="J274" s="278" t="str">
        <f>IF(ISBLANK(INDEX('Policy Characteristics'!D:D,MATCH($C274,'Policy Characteristics'!$C:$C,0))),"",INDEX('Policy Characteristics'!D:D,MATCH($C274,'Policy Characteristics'!$C:$C,0)))</f>
        <v>Reduce Plant Downtime</v>
      </c>
      <c r="K274" s="277" t="str">
        <f>IF(ISBLANK(INDEX('Policy Characteristics'!E:E,MATCH($C274,'Policy Characteristics'!$C:$C,0))),"",INDEX('Policy Characteristics'!E:E,MATCH($C274,'Policy Characteristics'!$C:$C,0)))</f>
        <v>elec reduce plant downtime</v>
      </c>
      <c r="L274" s="285">
        <f>IF(ISBLANK(INDEX('Policy Characteristics'!F:F,MATCH($C274,'Policy Characteristics'!$C:$C,0))),"",INDEX('Policy Characteristics'!F:F,MATCH($C274,'Policy Characteristics'!$C:$C,0)))</f>
        <v>0</v>
      </c>
      <c r="M274" s="285">
        <f>IF(ISBLANK(INDEX('Policy Characteristics'!G:G,MATCH($C274,'Policy Characteristics'!$C:$C,0))),"",INDEX('Policy Characteristics'!G:G,MATCH($C274,'Policy Characteristics'!$C:$C,0)))</f>
        <v>0.6</v>
      </c>
      <c r="N274" s="285">
        <f>IF(ISBLANK(INDEX('Policy Characteristics'!H:H,MATCH($C274,'Policy Characteristics'!$C:$C,0))),"",INDEX('Policy Characteristics'!H:H,MATCH($C274,'Policy Characteristics'!$C:$C,0)))</f>
        <v>0.01</v>
      </c>
      <c r="O274" s="277" t="str">
        <f>IF(ISBLANK(INDEX('Policy Characteristics'!I:I,MATCH($C274,'Policy Characteristics'!$C:$C,0))),"",INDEX('Policy Characteristics'!I:I,MATCH($C274,'Policy Characteristics'!$C:$C,0)))</f>
        <v>% reduction in downtime</v>
      </c>
      <c r="P274" s="277" t="str">
        <f>IF(ISBLANK(INDEX('Policy Characteristics'!J:J,MATCH($C274,'Policy Characteristics'!$C:$C,0))),"",INDEX('Policy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4" s="277" t="str">
        <f>IF(ISBLANK(INDEX('Policy Characteristics'!K:K,MATCH($C274,'Policy Characteristics'!$C:$C,0))),"",INDEX('Policy Characteristics'!K:K,MATCH($C274,'Policy Characteristics'!$C:$C,0)))</f>
        <v>electricity-sector-main.html#red-downtime</v>
      </c>
      <c r="R274" s="277" t="str">
        <f>IF(ISBLANK(INDEX('Policy Characteristics'!L:L,MATCH($C274,'Policy Characteristics'!$C:$C,0))),"",INDEX('Policy Characteristics'!L:L,MATCH($C274,'Policy Characteristics'!$C:$C,0)))</f>
        <v>reduce-downtime.html</v>
      </c>
    </row>
    <row r="275" spans="1:18" s="2"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Reduce Plant Downtime</v>
      </c>
      <c r="C275" s="342" t="str">
        <f t="shared" si="22"/>
        <v>Percentage Reduction in Plant Downtime</v>
      </c>
      <c r="D275" s="6" t="s">
        <v>78</v>
      </c>
      <c r="E275" s="6" t="s">
        <v>270</v>
      </c>
      <c r="F275" s="6"/>
      <c r="G275" s="6"/>
      <c r="H275" s="49">
        <v>659</v>
      </c>
      <c r="I275" s="349" t="s">
        <v>45</v>
      </c>
      <c r="J275" s="278" t="str">
        <f>IF(ISBLANK(INDEX('Policy Characteristics'!D:D,MATCH($C275,'Policy Characteristics'!$C:$C,0))),"",INDEX('Policy Characteristics'!D:D,MATCH($C275,'Policy Characteristics'!$C:$C,0)))</f>
        <v>Reduce Plant Downtime</v>
      </c>
      <c r="K275" s="277" t="str">
        <f>IF(ISBLANK(INDEX('Policy Characteristics'!E:E,MATCH($C275,'Policy Characteristics'!$C:$C,0))),"",INDEX('Policy Characteristics'!E:E,MATCH($C275,'Policy Characteristics'!$C:$C,0)))</f>
        <v>elec reduce plant downtime</v>
      </c>
      <c r="L275" s="285">
        <f>IF(ISBLANK(INDEX('Policy Characteristics'!F:F,MATCH($C275,'Policy Characteristics'!$C:$C,0))),"",INDEX('Policy Characteristics'!F:F,MATCH($C275,'Policy Characteristics'!$C:$C,0)))</f>
        <v>0</v>
      </c>
      <c r="M275" s="285">
        <f>IF(ISBLANK(INDEX('Policy Characteristics'!G:G,MATCH($C275,'Policy Characteristics'!$C:$C,0))),"",INDEX('Policy Characteristics'!G:G,MATCH($C275,'Policy Characteristics'!$C:$C,0)))</f>
        <v>0.6</v>
      </c>
      <c r="N275" s="285">
        <f>IF(ISBLANK(INDEX('Policy Characteristics'!H:H,MATCH($C275,'Policy Characteristics'!$C:$C,0))),"",INDEX('Policy Characteristics'!H:H,MATCH($C275,'Policy Characteristics'!$C:$C,0)))</f>
        <v>0.01</v>
      </c>
      <c r="O275" s="277" t="str">
        <f>IF(ISBLANK(INDEX('Policy Characteristics'!I:I,MATCH($C275,'Policy Characteristics'!$C:$C,0))),"",INDEX('Policy Characteristics'!I:I,MATCH($C275,'Policy Characteristics'!$C:$C,0)))</f>
        <v>% reduction in downtime</v>
      </c>
      <c r="P275" s="277" t="str">
        <f>IF(ISBLANK(INDEX('Policy Characteristics'!J:J,MATCH($C275,'Policy Characteristics'!$C:$C,0))),"",INDEX('Policy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277" t="str">
        <f>IF(ISBLANK(INDEX('Policy Characteristics'!K:K,MATCH($C275,'Policy Characteristics'!$C:$C,0))),"",INDEX('Policy Characteristics'!K:K,MATCH($C275,'Policy Characteristics'!$C:$C,0)))</f>
        <v>electricity-sector-main.html#red-downtime</v>
      </c>
      <c r="R275" s="277" t="str">
        <f>IF(ISBLANK(INDEX('Policy Characteristics'!L:L,MATCH($C275,'Policy Characteristics'!$C:$C,0))),"",INDEX('Policy Characteristics'!L:L,MATCH($C275,'Policy Characteristics'!$C:$C,0)))</f>
        <v>reduce-downtime.html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2" t="str">
        <f t="shared" si="22"/>
        <v>Percentage Reduction in Plant Downtime</v>
      </c>
      <c r="D276" s="6" t="s">
        <v>78</v>
      </c>
      <c r="E276" s="6" t="s">
        <v>271</v>
      </c>
      <c r="F276" s="6"/>
      <c r="G276" s="6"/>
      <c r="H276" s="49">
        <v>660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si="22"/>
        <v>Percentage Reduction in Plant Downtime</v>
      </c>
      <c r="D277" s="6" t="s">
        <v>472</v>
      </c>
      <c r="E277" s="6" t="s">
        <v>269</v>
      </c>
      <c r="F277" s="6"/>
      <c r="G277" s="6"/>
      <c r="H277" s="49">
        <v>661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2"/>
        <v>Percentage Reduction in Plant Downtime</v>
      </c>
      <c r="D278" s="6" t="s">
        <v>472</v>
      </c>
      <c r="E278" s="6" t="s">
        <v>270</v>
      </c>
      <c r="F278" s="6"/>
      <c r="G278" s="6"/>
      <c r="H278" s="49">
        <v>662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2"/>
        <v>Percentage Reduction in Plant Downtime</v>
      </c>
      <c r="D279" s="6" t="s">
        <v>472</v>
      </c>
      <c r="E279" s="6" t="s">
        <v>271</v>
      </c>
      <c r="F279" s="6" t="s">
        <v>475</v>
      </c>
      <c r="G279" s="6" t="s">
        <v>333</v>
      </c>
      <c r="H279" s="49">
        <v>143</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2"/>
        <v>Percentage Reduction in Plant Downtime</v>
      </c>
      <c r="D280" s="6" t="s">
        <v>79</v>
      </c>
      <c r="E280" s="6" t="s">
        <v>269</v>
      </c>
      <c r="F280" s="6"/>
      <c r="G280" s="6"/>
      <c r="H280" s="49">
        <v>663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2"/>
        <v>Percentage Reduction in Plant Downtime</v>
      </c>
      <c r="D281" s="6" t="s">
        <v>79</v>
      </c>
      <c r="E281" s="6" t="s">
        <v>270</v>
      </c>
      <c r="F281" s="6"/>
      <c r="G281" s="6"/>
      <c r="H281" s="49">
        <v>664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2"/>
        <v>Percentage Reduction in Plant Downtime</v>
      </c>
      <c r="D282" s="6" t="s">
        <v>79</v>
      </c>
      <c r="E282" s="6" t="s">
        <v>271</v>
      </c>
      <c r="F282" s="6" t="s">
        <v>91</v>
      </c>
      <c r="G282" s="6" t="s">
        <v>333</v>
      </c>
      <c r="H282" s="49">
        <v>144</v>
      </c>
      <c r="I282" s="349" t="s">
        <v>44</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2"/>
        <v>Percentage Reduction in Plant Downtime</v>
      </c>
      <c r="D283" s="6" t="s">
        <v>80</v>
      </c>
      <c r="E283" s="6" t="s">
        <v>269</v>
      </c>
      <c r="F283" s="6"/>
      <c r="G283" s="6"/>
      <c r="H283" s="49">
        <v>665</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2"/>
        <v>Percentage Reduction in Plant Downtime</v>
      </c>
      <c r="D284" s="6" t="s">
        <v>80</v>
      </c>
      <c r="E284" s="6" t="s">
        <v>270</v>
      </c>
      <c r="F284" s="6"/>
      <c r="G284" s="6"/>
      <c r="H284" s="49">
        <v>666</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2"/>
        <v>Percentage Reduction in Plant Downtime</v>
      </c>
      <c r="D285" s="6" t="s">
        <v>80</v>
      </c>
      <c r="E285" s="6" t="s">
        <v>271</v>
      </c>
      <c r="F285" s="6"/>
      <c r="G285" s="6"/>
      <c r="H285" s="49">
        <v>667</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2"/>
        <v>Percentage Reduction in Plant Downtime</v>
      </c>
      <c r="D286" s="6" t="s">
        <v>81</v>
      </c>
      <c r="E286" s="6" t="s">
        <v>269</v>
      </c>
      <c r="F286" s="6"/>
      <c r="G286" s="6"/>
      <c r="H286" s="49">
        <v>668</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2"/>
        <v>Percentage Reduction in Plant Downtime</v>
      </c>
      <c r="D287" s="6" t="s">
        <v>81</v>
      </c>
      <c r="E287" s="6" t="s">
        <v>270</v>
      </c>
      <c r="F287" s="6"/>
      <c r="G287" s="6"/>
      <c r="H287" s="49">
        <v>669</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2"/>
        <v>Percentage Reduction in Plant Downtime</v>
      </c>
      <c r="D288" s="6" t="s">
        <v>81</v>
      </c>
      <c r="E288" s="6" t="s">
        <v>271</v>
      </c>
      <c r="F288" s="6"/>
      <c r="G288" s="6"/>
      <c r="H288" s="49">
        <v>670</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2"/>
        <v>Percentage Reduction in Plant Downtime</v>
      </c>
      <c r="D289" s="6" t="s">
        <v>329</v>
      </c>
      <c r="E289" s="6" t="s">
        <v>269</v>
      </c>
      <c r="F289" s="6"/>
      <c r="G289" s="6"/>
      <c r="H289" s="49">
        <v>671</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2"/>
        <v>Percentage Reduction in Plant Downtime</v>
      </c>
      <c r="D290" s="6" t="s">
        <v>329</v>
      </c>
      <c r="E290" s="6" t="s">
        <v>270</v>
      </c>
      <c r="F290" s="6"/>
      <c r="G290" s="6"/>
      <c r="H290" s="49">
        <v>672</v>
      </c>
      <c r="I290" s="349" t="s">
        <v>45</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2"/>
        <v>Percentage Reduction in Plant Downtime</v>
      </c>
      <c r="D291" s="6" t="s">
        <v>329</v>
      </c>
      <c r="E291" s="6" t="s">
        <v>271</v>
      </c>
      <c r="F291" s="6"/>
      <c r="G291" s="6"/>
      <c r="H291" s="49">
        <v>673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2"/>
        <v>Percentage Reduction in Plant Downtime</v>
      </c>
      <c r="D292" s="6" t="s">
        <v>330</v>
      </c>
      <c r="E292" s="6" t="s">
        <v>269</v>
      </c>
      <c r="F292" s="6"/>
      <c r="G292" s="6"/>
      <c r="H292" s="49">
        <v>674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2"/>
        <v>Percentage Reduction in Plant Downtime</v>
      </c>
      <c r="D293" s="6" t="s">
        <v>330</v>
      </c>
      <c r="E293" s="6" t="s">
        <v>270</v>
      </c>
      <c r="F293" s="6"/>
      <c r="G293" s="6"/>
      <c r="H293" s="49">
        <v>675</v>
      </c>
      <c r="I293" s="349" t="s">
        <v>45</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2"/>
        <v>Percentage Reduction in Plant Downtime</v>
      </c>
      <c r="D294" s="6" t="s">
        <v>330</v>
      </c>
      <c r="E294" s="6" t="s">
        <v>271</v>
      </c>
      <c r="F294" s="6"/>
      <c r="G294" s="6"/>
      <c r="H294" s="49">
        <v>676</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2"/>
        <v>Percentage Reduction in Plant Downtime</v>
      </c>
      <c r="D295" s="6" t="s">
        <v>468</v>
      </c>
      <c r="E295" s="6" t="s">
        <v>269</v>
      </c>
      <c r="F295" s="6"/>
      <c r="G295" s="6"/>
      <c r="H295" s="49">
        <v>677</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ref="C296:C309" si="23">C$265</f>
        <v>Percentage Reduction in Plant Downtime</v>
      </c>
      <c r="D296" s="6" t="s">
        <v>468</v>
      </c>
      <c r="E296" s="6" t="s">
        <v>270</v>
      </c>
      <c r="F296" s="6"/>
      <c r="G296" s="6"/>
      <c r="H296" s="49">
        <v>678</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468</v>
      </c>
      <c r="E297" s="6" t="s">
        <v>271</v>
      </c>
      <c r="F297" s="6"/>
      <c r="G297" s="6"/>
      <c r="H297" s="49">
        <v>679</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477</v>
      </c>
      <c r="E298" s="6" t="s">
        <v>269</v>
      </c>
      <c r="F298" s="6"/>
      <c r="G298" s="6"/>
      <c r="H298" s="49">
        <v>680</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477</v>
      </c>
      <c r="E299" s="6" t="s">
        <v>270</v>
      </c>
      <c r="F299" s="6"/>
      <c r="G299" s="6"/>
      <c r="H299" s="49">
        <v>681</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477</v>
      </c>
      <c r="E300" s="6" t="s">
        <v>271</v>
      </c>
      <c r="F300" s="6" t="s">
        <v>478</v>
      </c>
      <c r="G300" s="6" t="s">
        <v>333</v>
      </c>
      <c r="H300" s="49">
        <v>182</v>
      </c>
      <c r="I300" s="349" t="s">
        <v>44</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2825</v>
      </c>
      <c r="E301" s="6" t="s">
        <v>269</v>
      </c>
      <c r="G301" s="6"/>
      <c r="H301" s="49">
        <v>682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2825</v>
      </c>
      <c r="E302" s="6" t="s">
        <v>270</v>
      </c>
      <c r="H302" s="49">
        <v>683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2825</v>
      </c>
      <c r="E303" s="6" t="s">
        <v>271</v>
      </c>
      <c r="H303" s="49">
        <v>684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2826</v>
      </c>
      <c r="E304" s="6" t="s">
        <v>269</v>
      </c>
      <c r="G304" s="6"/>
      <c r="H304" s="49">
        <v>685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2826</v>
      </c>
      <c r="E305" s="6" t="s">
        <v>270</v>
      </c>
      <c r="H305" s="49">
        <v>686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2826</v>
      </c>
      <c r="E306" s="6" t="s">
        <v>271</v>
      </c>
      <c r="G306" s="6"/>
      <c r="H306" s="49">
        <v>687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si="23"/>
        <v>Percentage Reduction in Plant Downtime</v>
      </c>
      <c r="D307" s="6" t="s">
        <v>2827</v>
      </c>
      <c r="E307" s="6" t="s">
        <v>269</v>
      </c>
      <c r="G307" s="6"/>
      <c r="H307" s="49">
        <v>688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3"/>
        <v>Percentage Reduction in Plant Downtime</v>
      </c>
      <c r="D308" s="6" t="s">
        <v>2827</v>
      </c>
      <c r="E308" s="6" t="s">
        <v>270</v>
      </c>
      <c r="F308" s="6"/>
      <c r="G308" s="6"/>
      <c r="H308" s="49">
        <v>689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3"/>
        <v>Percentage Reduction in Plant Downtime</v>
      </c>
      <c r="D309" s="6" t="s">
        <v>2827</v>
      </c>
      <c r="E309" s="6" t="s">
        <v>271</v>
      </c>
      <c r="F309" s="6"/>
      <c r="G309" s="6"/>
      <c r="H309" s="49">
        <v>690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Soft Costs</v>
      </c>
      <c r="C310" s="343" t="s">
        <v>2363</v>
      </c>
      <c r="D310" s="6" t="s">
        <v>472</v>
      </c>
      <c r="E310" s="6"/>
      <c r="F310" s="6" t="s">
        <v>475</v>
      </c>
      <c r="G310" s="6"/>
      <c r="H310" s="49">
        <v>194</v>
      </c>
      <c r="I310" s="349" t="s">
        <v>44</v>
      </c>
      <c r="J310" s="278" t="str">
        <f>IF(ISBLANK(INDEX('Policy Characteristics'!D:D,MATCH($C310,'Policy Characteristics'!$C:$C,0))),"",INDEX('Policy Characteristics'!D:D,MATCH($C310,'Policy Characteristics'!$C:$C,0)))</f>
        <v>Reduce Soft Costs</v>
      </c>
      <c r="K310" s="277" t="str">
        <f>IF(ISBLANK(INDEX('Policy Characteristics'!E:E,MATCH($C310,'Policy Characteristics'!$C:$C,0))),"",INDEX('Policy Characteristics'!E:E,MATCH($C310,'Policy Characteristics'!$C:$C,0)))</f>
        <v>elec reduce soft costs</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0.9</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soft costs</v>
      </c>
      <c r="P310" s="277" t="str">
        <f>IF(ISBLANK(INDEX('Policy Characteristics'!J:J,MATCH($C310,'Policy Characteristics'!$C:$C,0))),"",INDEX('Policy Characteristics'!J:J,MATCH($C310,'Policy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0" s="277" t="str">
        <f>IF(ISBLANK(INDEX('Policy Characteristics'!K:K,MATCH($C310,'Policy Characteristics'!$C:$C,0))),"",INDEX('Policy Characteristics'!K:K,MATCH($C310,'Policy Characteristics'!$C:$C,0)))</f>
        <v>endogenous-learning.html#red-soft-costs</v>
      </c>
      <c r="R310" s="277" t="str">
        <f>IF(ISBLANK(INDEX('Policy Characteristics'!L:L,MATCH($C310,'Policy Characteristics'!$C:$C,0))),"",INDEX('Policy Characteristics'!L:L,MATCH($C310,'Policy Characteristics'!$C:$C,0)))</f>
        <v>reduce-soft-costs.html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Soft Costs</v>
      </c>
      <c r="C311" s="342" t="str">
        <f t="shared" ref="C311:C312" si="24">C$310</f>
        <v>Percent Reduction in Soft Costs of Capacity Construction</v>
      </c>
      <c r="D311" s="6" t="s">
        <v>79</v>
      </c>
      <c r="E311" s="6"/>
      <c r="F311" s="6" t="s">
        <v>91</v>
      </c>
      <c r="G311" s="6"/>
      <c r="H311" s="49">
        <v>195</v>
      </c>
      <c r="I311" s="349" t="s">
        <v>44</v>
      </c>
      <c r="J311" s="278" t="str">
        <f>IF(ISBLANK(INDEX('Policy Characteristics'!D:D,MATCH($C311,'Policy Characteristics'!$C:$C,0))),"",INDEX('Policy Characteristics'!D:D,MATCH($C311,'Policy Characteristics'!$C:$C,0)))</f>
        <v>Reduce Soft Costs</v>
      </c>
      <c r="K311" s="277" t="str">
        <f>IF(ISBLANK(INDEX('Policy Characteristics'!E:E,MATCH($C311,'Policy Characteristics'!$C:$C,0))),"",INDEX('Policy Characteristics'!E:E,MATCH($C311,'Policy Characteristics'!$C:$C,0)))</f>
        <v>elec reduce soft costs</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0.9</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soft costs</v>
      </c>
      <c r="P311" s="277" t="str">
        <f>IF(ISBLANK(INDEX('Policy Characteristics'!J:J,MATCH($C311,'Policy Characteristics'!$C:$C,0))),"",INDEX('Policy Characteristics'!J:J,MATCH($C311,'Policy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1" s="277" t="str">
        <f>IF(ISBLANK(INDEX('Policy Characteristics'!K:K,MATCH($C311,'Policy Characteristics'!$C:$C,0))),"",INDEX('Policy Characteristics'!K:K,MATCH($C311,'Policy Characteristics'!$C:$C,0)))</f>
        <v>endogenous-learning.html#red-soft-costs</v>
      </c>
      <c r="R311" s="277" t="str">
        <f>IF(ISBLANK(INDEX('Policy Characteristics'!L:L,MATCH($C311,'Policy Characteristics'!$C:$C,0))),"",INDEX('Policy Characteristics'!L:L,MATCH($C311,'Policy Characteristics'!$C:$C,0)))</f>
        <v>reduce-soft-costs.html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Soft Costs</v>
      </c>
      <c r="C312" s="342" t="str">
        <f t="shared" si="24"/>
        <v>Percent Reduction in Soft Costs of Capacity Construction</v>
      </c>
      <c r="D312" s="6" t="s">
        <v>477</v>
      </c>
      <c r="E312" s="6"/>
      <c r="F312" s="6" t="s">
        <v>478</v>
      </c>
      <c r="G312" s="6"/>
      <c r="H312" s="49">
        <v>196</v>
      </c>
      <c r="I312" s="349" t="s">
        <v>44</v>
      </c>
      <c r="J312" s="278" t="str">
        <f>IF(ISBLANK(INDEX('Policy Characteristics'!D:D,MATCH($C312,'Policy Characteristics'!$C:$C,0))),"",INDEX('Policy Characteristics'!D:D,MATCH($C312,'Policy Characteristics'!$C:$C,0)))</f>
        <v>Reduce Soft Costs</v>
      </c>
      <c r="K312" s="277" t="str">
        <f>IF(ISBLANK(INDEX('Policy Characteristics'!E:E,MATCH($C312,'Policy Characteristics'!$C:$C,0))),"",INDEX('Policy Characteristics'!E:E,MATCH($C312,'Policy Characteristics'!$C:$C,0)))</f>
        <v>elec reduce soft costs</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0.9</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soft costs</v>
      </c>
      <c r="P312" s="277" t="str">
        <f>IF(ISBLANK(INDEX('Policy Characteristics'!J:J,MATCH($C312,'Policy Characteristics'!$C:$C,0))),"",INDEX('Policy Characteristics'!J:J,MATCH($C312,'Policy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2" s="277" t="str">
        <f>IF(ISBLANK(INDEX('Policy Characteristics'!K:K,MATCH($C312,'Policy Characteristics'!$C:$C,0))),"",INDEX('Policy Characteristics'!K:K,MATCH($C312,'Policy Characteristics'!$C:$C,0)))</f>
        <v>endogenous-learning.html#red-soft-costs</v>
      </c>
      <c r="R312" s="277" t="str">
        <f>IF(ISBLANK(INDEX('Policy Characteristics'!L:L,MATCH($C312,'Policy Characteristics'!$C:$C,0))),"",INDEX('Policy Characteristics'!L:L,MATCH($C312,'Policy Characteristics'!$C:$C,0)))</f>
        <v>reduce-soft-costs.html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Transmission &amp; Distribution Losses</v>
      </c>
      <c r="C313" s="341" t="s">
        <v>299</v>
      </c>
      <c r="D313" s="6"/>
      <c r="E313" s="6"/>
      <c r="F313" s="6"/>
      <c r="G313" s="6"/>
      <c r="H313" s="49">
        <v>145</v>
      </c>
      <c r="I313" s="349" t="s">
        <v>44</v>
      </c>
      <c r="J313" s="278" t="str">
        <f>IF(ISBLANK(INDEX('Policy Characteristics'!D:D,MATCH($C313,'Policy Characteristics'!$C:$C,0))),"",INDEX('Policy Characteristics'!D:D,MATCH($C313,'Policy Characteristics'!$C:$C,0)))</f>
        <v>Reduce T&amp;D Losses</v>
      </c>
      <c r="K313" s="277" t="str">
        <f>IF(ISBLANK(INDEX('Policy Characteristics'!E:E,MATCH($C313,'Policy Characteristics'!$C:$C,0))),"",INDEX('Policy Characteristics'!E:E,MATCH($C313,'Policy Characteristics'!$C:$C,0)))</f>
        <v>elec avoid TND loss</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0.4</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of losses avoided</v>
      </c>
      <c r="P313" s="277" t="str">
        <f>IF(ISBLANK(INDEX('Policy Characteristics'!J:J,MATCH($C313,'Policy Characteristics'!$C:$C,0))),"",INDEX('Policy Characteristics'!J:J,MATCH($C313,'Policy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13" s="277" t="str">
        <f>IF(ISBLANK(INDEX('Policy Characteristics'!K:K,MATCH($C313,'Policy Characteristics'!$C:$C,0))),"",INDEX('Policy Characteristics'!K:K,MATCH($C313,'Policy Characteristics'!$C:$C,0)))</f>
        <v>electricity-sector-main.html#red-tnd-losses</v>
      </c>
      <c r="R313" s="277" t="str">
        <f>IF(ISBLANK(INDEX('Policy Characteristics'!L:L,MATCH($C313,'Policy Characteristics'!$C:$C,0))),"",INDEX('Policy Characteristics'!L:L,MATCH($C313,'Policy Characteristics'!$C:$C,0)))</f>
        <v>reduce-tnd-losses.html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Subsidy for Capacity Construction</v>
      </c>
      <c r="C314" s="341" t="s">
        <v>2865</v>
      </c>
      <c r="D314" s="47" t="s">
        <v>471</v>
      </c>
      <c r="E314" s="47"/>
      <c r="F314" s="6" t="s">
        <v>470</v>
      </c>
      <c r="G314" s="6"/>
      <c r="H314" s="49">
        <v>691</v>
      </c>
      <c r="I314" s="349" t="s">
        <v>45</v>
      </c>
      <c r="J314" s="278" t="str">
        <f>IF(ISBLANK(INDEX('Policy Characteristics'!D:D,MATCH($C314,'Policy Characteristics'!$C:$C,0))),"",INDEX('Policy Characteristics'!D:D,MATCH($C314,'Policy Characteristics'!$C:$C,0)))</f>
        <v>Subsidy for Capacity Construction</v>
      </c>
      <c r="K314" s="277" t="str">
        <f>IF(ISBLANK(INDEX('Policy Characteristics'!E:E,MATCH($C314,'Policy Characteristics'!$C:$C,0))),"",INDEX('Policy Characteristics'!E:E,MATCH($C314,'Policy Characteristics'!$C:$C,0)))</f>
        <v>elec capacity construction subsidy</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0.95</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of construction cost</v>
      </c>
      <c r="P314" s="277" t="str">
        <f>IF(ISBLANK(INDEX('Policy Characteristics'!J:J,MATCH($C314,'Policy Characteristics'!$C:$C,0))),"",INDEX('Policy Characteristics'!J:J,MATCH($C314,'Policy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4" s="277" t="str">
        <f>IF(ISBLANK(INDEX('Policy Characteristics'!K:K,MATCH($C314,'Policy Characteristics'!$C:$C,0))),"",INDEX('Policy Characteristics'!K:K,MATCH($C314,'Policy Characteristics'!$C:$C,0)))</f>
        <v>electricity-sector-main.html#subsidies</v>
      </c>
      <c r="R314" s="277" t="str">
        <f>IF(ISBLANK(INDEX('Policy Characteristics'!L:L,MATCH($C314,'Policy Characteristics'!$C:$C,0))),"",INDEX('Policy Characteristics'!L:L,MATCH($C314,'Policy Characteristics'!$C:$C,0)))</f>
        <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Subsidy for Capacity Construction</v>
      </c>
      <c r="C315" s="342" t="str">
        <f t="shared" ref="C315:C329" si="25">C$314</f>
        <v>Perc Subsidy for Elec Capacity Construction</v>
      </c>
      <c r="D315" s="6" t="s">
        <v>327</v>
      </c>
      <c r="E315" s="48"/>
      <c r="F315" s="6" t="s">
        <v>328</v>
      </c>
      <c r="G315" s="6"/>
      <c r="H315" s="49">
        <v>692</v>
      </c>
      <c r="I315" s="349" t="s">
        <v>45</v>
      </c>
      <c r="J315" s="278" t="str">
        <f>IF(ISBLANK(INDEX('Policy Characteristics'!D:D,MATCH($C315,'Policy Characteristics'!$C:$C,0))),"",INDEX('Policy Characteristics'!D:D,MATCH($C315,'Policy Characteristics'!$C:$C,0)))</f>
        <v>Subsidy for Capacity Construction</v>
      </c>
      <c r="K315" s="277" t="str">
        <f>IF(ISBLANK(INDEX('Policy Characteristics'!E:E,MATCH($C315,'Policy Characteristics'!$C:$C,0))),"",INDEX('Policy Characteristics'!E:E,MATCH($C315,'Policy Characteristics'!$C:$C,0)))</f>
        <v>elec capacity construction subsidy</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0.95</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of construction cost</v>
      </c>
      <c r="P315" s="277" t="str">
        <f>IF(ISBLANK(INDEX('Policy Characteristics'!J:J,MATCH($C315,'Policy Characteristics'!$C:$C,0))),"",INDEX('Policy Characteristics'!J:J,MATCH($C315,'Policy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5" s="277" t="str">
        <f>IF(ISBLANK(INDEX('Policy Characteristics'!K:K,MATCH($C315,'Policy Characteristics'!$C:$C,0))),"",INDEX('Policy Characteristics'!K:K,MATCH($C315,'Policy Characteristics'!$C:$C,0)))</f>
        <v>electricity-sector-main.html#subsidies</v>
      </c>
      <c r="R315" s="277" t="str">
        <f>IF(ISBLANK(INDEX('Policy Characteristics'!L:L,MATCH($C315,'Policy Characteristics'!$C:$C,0))),"",INDEX('Policy Characteristics'!L:L,MATCH($C315,'Policy Characteristics'!$C:$C,0)))</f>
        <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Subsidy for Capacity Construction</v>
      </c>
      <c r="C316" s="342" t="str">
        <f t="shared" si="25"/>
        <v>Perc Subsidy for Elec Capacity Construction</v>
      </c>
      <c r="D316" s="6" t="s">
        <v>77</v>
      </c>
      <c r="E316" s="48"/>
      <c r="F316" s="6" t="s">
        <v>89</v>
      </c>
      <c r="G316" s="6"/>
      <c r="H316" s="49">
        <v>517</v>
      </c>
      <c r="I316" s="349" t="s">
        <v>44</v>
      </c>
      <c r="J316" s="278" t="str">
        <f>IF(ISBLANK(INDEX('Policy Characteristics'!D:D,MATCH($C316,'Policy Characteristics'!$C:$C,0))),"",INDEX('Policy Characteristics'!D:D,MATCH($C316,'Policy Characteristics'!$C:$C,0)))</f>
        <v>Subsidy for Capacity Construction</v>
      </c>
      <c r="K316" s="277" t="str">
        <f>IF(ISBLANK(INDEX('Policy Characteristics'!E:E,MATCH($C316,'Policy Characteristics'!$C:$C,0))),"",INDEX('Policy Characteristics'!E:E,MATCH($C316,'Policy Characteristics'!$C:$C,0)))</f>
        <v>elec capacity construction subsidy</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0.95</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of construction cost</v>
      </c>
      <c r="P316" s="277" t="str">
        <f>IF(ISBLANK(INDEX('Policy Characteristics'!J:J,MATCH($C316,'Policy Characteristics'!$C:$C,0))),"",INDEX('Policy Characteristics'!J:J,MATCH($C316,'Policy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6" s="277" t="str">
        <f>IF(ISBLANK(INDEX('Policy Characteristics'!K:K,MATCH($C316,'Policy Characteristics'!$C:$C,0))),"",INDEX('Policy Characteristics'!K:K,MATCH($C316,'Policy Characteristics'!$C:$C,0)))</f>
        <v>electricity-sector-main.html#subsidies</v>
      </c>
      <c r="R316" s="277" t="str">
        <f>IF(ISBLANK(INDEX('Policy Characteristics'!L:L,MATCH($C316,'Policy Characteristics'!$C:$C,0))),"",INDEX('Policy Characteristics'!L:L,MATCH($C316,'Policy Characteristics'!$C:$C,0)))</f>
        <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Subsidy for Capacity Construction</v>
      </c>
      <c r="C317" s="342" t="str">
        <f t="shared" si="25"/>
        <v>Perc Subsidy for Elec Capacity Construction</v>
      </c>
      <c r="D317" s="6" t="s">
        <v>78</v>
      </c>
      <c r="E317" s="48"/>
      <c r="F317" s="6" t="s">
        <v>90</v>
      </c>
      <c r="G317" s="6"/>
      <c r="H317" s="49">
        <v>693</v>
      </c>
      <c r="I317" s="349" t="s">
        <v>45</v>
      </c>
      <c r="J317" s="278" t="str">
        <f>IF(ISBLANK(INDEX('Policy Characteristics'!D:D,MATCH($C317,'Policy Characteristics'!$C:$C,0))),"",INDEX('Policy Characteristics'!D:D,MATCH($C317,'Policy Characteristics'!$C:$C,0)))</f>
        <v>Subsidy for Capacity Construction</v>
      </c>
      <c r="K317" s="277" t="str">
        <f>IF(ISBLANK(INDEX('Policy Characteristics'!E:E,MATCH($C317,'Policy Characteristics'!$C:$C,0))),"",INDEX('Policy Characteristics'!E:E,MATCH($C317,'Policy Characteristics'!$C:$C,0)))</f>
        <v>elec capacity construction subsidy</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0.95</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of construction cost</v>
      </c>
      <c r="P317" s="277" t="str">
        <f>IF(ISBLANK(INDEX('Policy Characteristics'!J:J,MATCH($C317,'Policy Characteristics'!$C:$C,0))),"",INDEX('Policy Characteristics'!J:J,MATCH($C317,'Policy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7" s="277" t="str">
        <f>IF(ISBLANK(INDEX('Policy Characteristics'!K:K,MATCH($C317,'Policy Characteristics'!$C:$C,0))),"",INDEX('Policy Characteristics'!K:K,MATCH($C317,'Policy Characteristics'!$C:$C,0)))</f>
        <v>electricity-sector-main.html#subsidies</v>
      </c>
      <c r="R317" s="277" t="str">
        <f>IF(ISBLANK(INDEX('Policy Characteristics'!L:L,MATCH($C317,'Policy Characteristics'!$C:$C,0))),"",INDEX('Policy Characteristics'!L:L,MATCH($C317,'Policy Characteristics'!$C:$C,0)))</f>
        <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Subsidy for Capacity Construction</v>
      </c>
      <c r="C318" s="342" t="str">
        <f t="shared" si="25"/>
        <v>Perc Subsidy for Elec Capacity Construction</v>
      </c>
      <c r="D318" s="6" t="s">
        <v>472</v>
      </c>
      <c r="E318" s="48"/>
      <c r="F318" s="6" t="s">
        <v>475</v>
      </c>
      <c r="G318" s="6"/>
      <c r="H318" s="49">
        <v>518</v>
      </c>
      <c r="I318" s="349" t="s">
        <v>44</v>
      </c>
      <c r="J318" s="278" t="str">
        <f>IF(ISBLANK(INDEX('Policy Characteristics'!D:D,MATCH($C318,'Policy Characteristics'!$C:$C,0))),"",INDEX('Policy Characteristics'!D:D,MATCH($C318,'Policy Characteristics'!$C:$C,0)))</f>
        <v>Subsidy for Capacity Construction</v>
      </c>
      <c r="K318" s="277" t="str">
        <f>IF(ISBLANK(INDEX('Policy Characteristics'!E:E,MATCH($C318,'Policy Characteristics'!$C:$C,0))),"",INDEX('Policy Characteristics'!E:E,MATCH($C318,'Policy Characteristics'!$C:$C,0)))</f>
        <v>elec capacity construction subsidy</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0.95</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of construction cost</v>
      </c>
      <c r="P318" s="277" t="str">
        <f>IF(ISBLANK(INDEX('Policy Characteristics'!J:J,MATCH($C318,'Policy Characteristics'!$C:$C,0))),"",INDEX('Policy Characteristics'!J:J,MATCH($C318,'Policy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8" s="277" t="str">
        <f>IF(ISBLANK(INDEX('Policy Characteristics'!K:K,MATCH($C318,'Policy Characteristics'!$C:$C,0))),"",INDEX('Policy Characteristics'!K:K,MATCH($C318,'Policy Characteristics'!$C:$C,0)))</f>
        <v>electricity-sector-main.html#subsidies</v>
      </c>
      <c r="R318" s="277" t="str">
        <f>IF(ISBLANK(INDEX('Policy Characteristics'!L:L,MATCH($C318,'Policy Characteristics'!$C:$C,0))),"",INDEX('Policy Characteristics'!L:L,MATCH($C318,'Policy Characteristics'!$C:$C,0)))</f>
        <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Subsidy for Capacity Construction</v>
      </c>
      <c r="C319" s="342" t="str">
        <f t="shared" si="25"/>
        <v>Perc Subsidy for Elec Capacity Construction</v>
      </c>
      <c r="D319" s="6" t="s">
        <v>79</v>
      </c>
      <c r="E319" s="48"/>
      <c r="F319" s="6" t="s">
        <v>91</v>
      </c>
      <c r="G319" s="6"/>
      <c r="H319" s="49">
        <v>519</v>
      </c>
      <c r="I319" s="349" t="s">
        <v>44</v>
      </c>
      <c r="J319" s="278" t="str">
        <f>IF(ISBLANK(INDEX('Policy Characteristics'!D:D,MATCH($C319,'Policy Characteristics'!$C:$C,0))),"",INDEX('Policy Characteristics'!D:D,MATCH($C319,'Policy Characteristics'!$C:$C,0)))</f>
        <v>Subsidy for Capacity Construction</v>
      </c>
      <c r="K319" s="277" t="str">
        <f>IF(ISBLANK(INDEX('Policy Characteristics'!E:E,MATCH($C319,'Policy Characteristics'!$C:$C,0))),"",INDEX('Policy Characteristics'!E:E,MATCH($C319,'Policy Characteristics'!$C:$C,0)))</f>
        <v>elec capacity construction subsidy</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0.95</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of construction cost</v>
      </c>
      <c r="P319" s="277" t="str">
        <f>IF(ISBLANK(INDEX('Policy Characteristics'!J:J,MATCH($C319,'Policy Characteristics'!$C:$C,0))),"",INDEX('Policy Characteristics'!J:J,MATCH($C319,'Policy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9" s="277" t="str">
        <f>IF(ISBLANK(INDEX('Policy Characteristics'!K:K,MATCH($C319,'Policy Characteristics'!$C:$C,0))),"",INDEX('Policy Characteristics'!K:K,MATCH($C319,'Policy Characteristics'!$C:$C,0)))</f>
        <v>electricity-sector-main.html#subsidies</v>
      </c>
      <c r="R319" s="277" t="str">
        <f>IF(ISBLANK(INDEX('Policy Characteristics'!L:L,MATCH($C319,'Policy Characteristics'!$C:$C,0))),"",INDEX('Policy Characteristics'!L:L,MATCH($C319,'Policy Characteristics'!$C:$C,0)))</f>
        <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Subsidy for Capacity Construction</v>
      </c>
      <c r="C320" s="342" t="str">
        <f t="shared" si="25"/>
        <v>Perc Subsidy for Elec Capacity Construction</v>
      </c>
      <c r="D320" s="6" t="s">
        <v>80</v>
      </c>
      <c r="E320" s="48"/>
      <c r="F320" s="6" t="s">
        <v>92</v>
      </c>
      <c r="G320" s="6"/>
      <c r="H320" s="49">
        <v>520</v>
      </c>
      <c r="I320" s="349" t="s">
        <v>44</v>
      </c>
      <c r="J320" s="278" t="str">
        <f>IF(ISBLANK(INDEX('Policy Characteristics'!D:D,MATCH($C320,'Policy Characteristics'!$C:$C,0))),"",INDEX('Policy Characteristics'!D:D,MATCH($C320,'Policy Characteristics'!$C:$C,0)))</f>
        <v>Subsidy for Capacity Construction</v>
      </c>
      <c r="K320" s="277" t="str">
        <f>IF(ISBLANK(INDEX('Policy Characteristics'!E:E,MATCH($C320,'Policy Characteristics'!$C:$C,0))),"",INDEX('Policy Characteristics'!E:E,MATCH($C320,'Policy Characteristics'!$C:$C,0)))</f>
        <v>elec capacity construction subsidy</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0.95</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of construction cost</v>
      </c>
      <c r="P320" s="277" t="str">
        <f>IF(ISBLANK(INDEX('Policy Characteristics'!J:J,MATCH($C320,'Policy Characteristics'!$C:$C,0))),"",INDEX('Policy Characteristics'!J:J,MATCH($C320,'Policy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0" s="277" t="str">
        <f>IF(ISBLANK(INDEX('Policy Characteristics'!K:K,MATCH($C320,'Policy Characteristics'!$C:$C,0))),"",INDEX('Policy Characteristics'!K:K,MATCH($C320,'Policy Characteristics'!$C:$C,0)))</f>
        <v>electricity-sector-main.html#subsidies</v>
      </c>
      <c r="R320" s="277" t="str">
        <f>IF(ISBLANK(INDEX('Policy Characteristics'!L:L,MATCH($C320,'Policy Characteristics'!$C:$C,0))),"",INDEX('Policy Characteristics'!L:L,MATCH($C320,'Policy Characteristics'!$C:$C,0)))</f>
        <v/>
      </c>
    </row>
    <row r="321" spans="1:19"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Subsidy for Capacity Construction</v>
      </c>
      <c r="C321" s="342" t="str">
        <f t="shared" si="25"/>
        <v>Perc Subsidy for Elec Capacity Construction</v>
      </c>
      <c r="D321" s="6" t="s">
        <v>81</v>
      </c>
      <c r="E321" s="48"/>
      <c r="F321" s="6" t="s">
        <v>93</v>
      </c>
      <c r="G321" s="6"/>
      <c r="H321" s="49">
        <v>521</v>
      </c>
      <c r="I321" s="349" t="s">
        <v>44</v>
      </c>
      <c r="J321" s="278" t="str">
        <f>IF(ISBLANK(INDEX('Policy Characteristics'!D:D,MATCH($C321,'Policy Characteristics'!$C:$C,0))),"",INDEX('Policy Characteristics'!D:D,MATCH($C321,'Policy Characteristics'!$C:$C,0)))</f>
        <v>Subsidy for Capacity Construction</v>
      </c>
      <c r="K321" s="277" t="str">
        <f>IF(ISBLANK(INDEX('Policy Characteristics'!E:E,MATCH($C321,'Policy Characteristics'!$C:$C,0))),"",INDEX('Policy Characteristics'!E:E,MATCH($C321,'Policy Characteristics'!$C:$C,0)))</f>
        <v>elec capacity construction subsidy</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0.95</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of construction cost</v>
      </c>
      <c r="P321" s="277" t="str">
        <f>IF(ISBLANK(INDEX('Policy Characteristics'!J:J,MATCH($C321,'Policy Characteristics'!$C:$C,0))),"",INDEX('Policy Characteristics'!J:J,MATCH($C321,'Policy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1" s="277" t="str">
        <f>IF(ISBLANK(INDEX('Policy Characteristics'!K:K,MATCH($C321,'Policy Characteristics'!$C:$C,0))),"",INDEX('Policy Characteristics'!K:K,MATCH($C321,'Policy Characteristics'!$C:$C,0)))</f>
        <v>electricity-sector-main.html#subsidies</v>
      </c>
      <c r="R321" s="277" t="str">
        <f>IF(ISBLANK(INDEX('Policy Characteristics'!L:L,MATCH($C321,'Policy Characteristics'!$C:$C,0))),"",INDEX('Policy Characteristics'!L:L,MATCH($C321,'Policy Characteristics'!$C:$C,0)))</f>
        <v/>
      </c>
    </row>
    <row r="322" spans="1:19"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Subsidy for Capacity Construction</v>
      </c>
      <c r="C322" s="342" t="str">
        <f t="shared" si="25"/>
        <v>Perc Subsidy for Elec Capacity Construction</v>
      </c>
      <c r="D322" s="6" t="s">
        <v>2469</v>
      </c>
      <c r="E322" s="48"/>
      <c r="F322" s="47" t="s">
        <v>460</v>
      </c>
      <c r="G322" s="6"/>
      <c r="H322" s="49">
        <v>1598</v>
      </c>
      <c r="I322" s="349" t="s">
        <v>44</v>
      </c>
      <c r="J322" s="278" t="str">
        <f>IF(ISBLANK(INDEX('Policy Characteristics'!D:D,MATCH($C322,'Policy Characteristics'!$C:$C,0))),"",INDEX('Policy Characteristics'!D:D,MATCH($C322,'Policy Characteristics'!$C:$C,0)))</f>
        <v>Subsidy for Capacity Construction</v>
      </c>
      <c r="K322" s="277" t="str">
        <f>IF(ISBLANK(INDEX('Policy Characteristics'!E:E,MATCH($C322,'Policy Characteristics'!$C:$C,0))),"",INDEX('Policy Characteristics'!E:E,MATCH($C322,'Policy Characteristics'!$C:$C,0)))</f>
        <v>elec capacity construction subsidy</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0.95</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of construction cost</v>
      </c>
      <c r="P322" s="277" t="str">
        <f>IF(ISBLANK(INDEX('Policy Characteristics'!J:J,MATCH($C322,'Policy Characteristics'!$C:$C,0))),"",INDEX('Policy Characteristics'!J:J,MATCH($C322,'Policy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2" s="277" t="str">
        <f>IF(ISBLANK(INDEX('Policy Characteristics'!K:K,MATCH($C322,'Policy Characteristics'!$C:$C,0))),"",INDEX('Policy Characteristics'!K:K,MATCH($C322,'Policy Characteristics'!$C:$C,0)))</f>
        <v>electricity-sector-main.html#subsidies</v>
      </c>
      <c r="R322" s="277" t="str">
        <f>IF(ISBLANK(INDEX('Policy Characteristics'!L:L,MATCH($C322,'Policy Characteristics'!$C:$C,0))),"",INDEX('Policy Characteristics'!L:L,MATCH($C322,'Policy Characteristics'!$C:$C,0)))</f>
        <v/>
      </c>
    </row>
    <row r="323" spans="1:19"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Subsidy for Capacity Construction</v>
      </c>
      <c r="C323" s="342" t="str">
        <f t="shared" si="25"/>
        <v>Perc Subsidy for Elec Capacity Construction</v>
      </c>
      <c r="D323" s="6" t="s">
        <v>329</v>
      </c>
      <c r="E323" s="48"/>
      <c r="F323" s="47" t="s">
        <v>331</v>
      </c>
      <c r="G323" s="6"/>
      <c r="H323" s="49">
        <v>1599</v>
      </c>
      <c r="I323" s="349" t="s">
        <v>45</v>
      </c>
      <c r="J323" s="278" t="str">
        <f>IF(ISBLANK(INDEX('Policy Characteristics'!D:D,MATCH($C323,'Policy Characteristics'!$C:$C,0))),"",INDEX('Policy Characteristics'!D:D,MATCH($C323,'Policy Characteristics'!$C:$C,0)))</f>
        <v>Subsidy for Capacity Construction</v>
      </c>
      <c r="K323" s="277" t="str">
        <f>IF(ISBLANK(INDEX('Policy Characteristics'!E:E,MATCH($C323,'Policy Characteristics'!$C:$C,0))),"",INDEX('Policy Characteristics'!E:E,MATCH($C323,'Policy Characteristics'!$C:$C,0)))</f>
        <v>elec capacity construction subsidy</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0.95</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of construction cost</v>
      </c>
      <c r="P323" s="277" t="str">
        <f>IF(ISBLANK(INDEX('Policy Characteristics'!J:J,MATCH($C323,'Policy Characteristics'!$C:$C,0))),"",INDEX('Policy Characteristics'!J:J,MATCH($C323,'Policy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3" s="277" t="str">
        <f>IF(ISBLANK(INDEX('Policy Characteristics'!K:K,MATCH($C323,'Policy Characteristics'!$C:$C,0))),"",INDEX('Policy Characteristics'!K:K,MATCH($C323,'Policy Characteristics'!$C:$C,0)))</f>
        <v>electricity-sector-main.html#subsidies</v>
      </c>
      <c r="R323" s="277" t="str">
        <f>IF(ISBLANK(INDEX('Policy Characteristics'!L:L,MATCH($C323,'Policy Characteristics'!$C:$C,0))),"",INDEX('Policy Characteristics'!L:L,MATCH($C323,'Policy Characteristics'!$C:$C,0)))</f>
        <v/>
      </c>
    </row>
    <row r="324" spans="1:19"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Subsidy for Capacity Construction</v>
      </c>
      <c r="C324" s="342" t="str">
        <f t="shared" si="25"/>
        <v>Perc Subsidy for Elec Capacity Construction</v>
      </c>
      <c r="D324" s="6" t="s">
        <v>330</v>
      </c>
      <c r="E324" s="48"/>
      <c r="F324" s="47" t="s">
        <v>332</v>
      </c>
      <c r="G324" s="6"/>
      <c r="H324" s="49">
        <v>1600</v>
      </c>
      <c r="I324" s="349" t="s">
        <v>45</v>
      </c>
      <c r="J324" s="278" t="str">
        <f>IF(ISBLANK(INDEX('Policy Characteristics'!D:D,MATCH($C324,'Policy Characteristics'!$C:$C,0))),"",INDEX('Policy Characteristics'!D:D,MATCH($C324,'Policy Characteristics'!$C:$C,0)))</f>
        <v>Subsidy for Capacity Construction</v>
      </c>
      <c r="K324" s="277" t="str">
        <f>IF(ISBLANK(INDEX('Policy Characteristics'!E:E,MATCH($C324,'Policy Characteristics'!$C:$C,0))),"",INDEX('Policy Characteristics'!E:E,MATCH($C324,'Policy Characteristics'!$C:$C,0)))</f>
        <v>elec capacity construction subsidy</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0.95</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construction cost</v>
      </c>
      <c r="P324" s="277" t="str">
        <f>IF(ISBLANK(INDEX('Policy Characteristics'!J:J,MATCH($C324,'Policy Characteristics'!$C:$C,0))),"",INDEX('Policy Characteristics'!J:J,MATCH($C324,'Policy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4" s="277" t="str">
        <f>IF(ISBLANK(INDEX('Policy Characteristics'!K:K,MATCH($C324,'Policy Characteristics'!$C:$C,0))),"",INDEX('Policy Characteristics'!K:K,MATCH($C324,'Policy Characteristics'!$C:$C,0)))</f>
        <v>electricity-sector-main.html#subsidies</v>
      </c>
      <c r="R324" s="277" t="str">
        <f>IF(ISBLANK(INDEX('Policy Characteristics'!L:L,MATCH($C324,'Policy Characteristics'!$C:$C,0))),"",INDEX('Policy Characteristics'!L:L,MATCH($C324,'Policy Characteristics'!$C:$C,0)))</f>
        <v/>
      </c>
    </row>
    <row r="325" spans="1:19"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2" t="str">
        <f t="shared" si="25"/>
        <v>Perc Subsidy for Elec Capacity Construction</v>
      </c>
      <c r="D325" s="6" t="s">
        <v>468</v>
      </c>
      <c r="E325" s="48"/>
      <c r="F325" s="6" t="s">
        <v>467</v>
      </c>
      <c r="G325" s="6"/>
      <c r="H325" s="49">
        <v>694</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9"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si="25"/>
        <v>Perc Subsidy for Elec Capacity Construction</v>
      </c>
      <c r="D326" s="6" t="s">
        <v>477</v>
      </c>
      <c r="E326" s="48"/>
      <c r="F326" s="6" t="s">
        <v>478</v>
      </c>
      <c r="G326" s="6"/>
      <c r="H326" s="49">
        <v>522</v>
      </c>
      <c r="I326" s="349" t="s">
        <v>44</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9"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5"/>
        <v>Perc Subsidy for Elec Capacity Construction</v>
      </c>
      <c r="D327" s="6" t="s">
        <v>2825</v>
      </c>
      <c r="E327" s="47"/>
      <c r="F327" s="6" t="s">
        <v>2517</v>
      </c>
      <c r="G327" s="6"/>
      <c r="H327" s="49">
        <v>695</v>
      </c>
      <c r="I327" s="349" t="s">
        <v>45</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9"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5"/>
        <v>Perc Subsidy for Elec Capacity Construction</v>
      </c>
      <c r="D328" s="6" t="s">
        <v>2826</v>
      </c>
      <c r="E328" s="47"/>
      <c r="F328" s="6" t="s">
        <v>2663</v>
      </c>
      <c r="G328" s="6"/>
      <c r="H328" s="49">
        <v>696</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9"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5"/>
        <v>Perc Subsidy for Elec Capacity Construction</v>
      </c>
      <c r="D329" s="6" t="s">
        <v>2827</v>
      </c>
      <c r="E329" s="47"/>
      <c r="F329" s="6" t="s">
        <v>2519</v>
      </c>
      <c r="G329" s="6"/>
      <c r="H329" s="49">
        <v>697</v>
      </c>
      <c r="I329" s="349" t="s">
        <v>45</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9" s="4"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Electricity Production</v>
      </c>
      <c r="C330" t="s">
        <v>133</v>
      </c>
      <c r="D330" s="47" t="s">
        <v>471</v>
      </c>
      <c r="E330" s="47" t="s">
        <v>269</v>
      </c>
      <c r="F330" s="6" t="s">
        <v>470</v>
      </c>
      <c r="G330" s="338" t="s">
        <v>322</v>
      </c>
      <c r="H330" s="49">
        <v>698</v>
      </c>
      <c r="I330" s="349" t="s">
        <v>45</v>
      </c>
      <c r="J330" s="278" t="str">
        <f>IF(ISBLANK(INDEX('Policy Characteristics'!D:D,MATCH($C330,'Policy Characteristics'!$C:$C,0))),"",INDEX('Policy Characteristics'!D:D,MATCH($C330,'Policy Characteristics'!$C:$C,0)))</f>
        <v>Subsidy for Electricity Production</v>
      </c>
      <c r="K330" s="277" t="str">
        <f>IF(ISBLANK(INDEX('Policy Characteristics'!E:E,MATCH($C330,'Policy Characteristics'!$C:$C,0))),"",INDEX('Policy Characteristics'!E:E,MATCH($C330,'Policy Characteristics'!$C:$C,0)))</f>
        <v>elec generation subsidy</v>
      </c>
      <c r="L330" s="277">
        <f>IF(ISBLANK(INDEX('Policy Characteristics'!F:F,MATCH($C330,'Policy Characteristics'!$C:$C,0))),"",INDEX('Policy Characteristics'!F:F,MATCH($C330,'Policy Characteristics'!$C:$C,0)))</f>
        <v>0</v>
      </c>
      <c r="M330" s="277">
        <f>IF(ISBLANK(INDEX('Policy Characteristics'!G:G,MATCH($C330,'Policy Characteristics'!$C:$C,0))),"",INDEX('Policy Characteristics'!G:G,MATCH($C330,'Policy Characteristics'!$C:$C,0)))</f>
        <v>60</v>
      </c>
      <c r="N330" s="277">
        <f>IF(ISBLANK(INDEX('Policy Characteristics'!H:H,MATCH($C330,'Policy Characteristics'!$C:$C,0))),"",INDEX('Policy Characteristics'!H:H,MATCH($C330,'Policy Characteristics'!$C:$C,0)))</f>
        <v>1</v>
      </c>
      <c r="O330" s="277" t="str">
        <f>IF(ISBLANK(INDEX('Policy Characteristics'!I:I,MATCH($C330,'Policy Characteristics'!$C:$C,0))),"",INDEX('Policy Characteristics'!I:I,MATCH($C330,'Policy Characteristics'!$C:$C,0)))</f>
        <v>$/MWh</v>
      </c>
      <c r="P330" s="277" t="str">
        <f>IF(ISBLANK(INDEX('Policy Characteristics'!J:J,MATCH($C330,'Policy Characteristics'!$C:$C,0))),"",INDEX('Policy Characteristics'!J:J,MATCH($C330,'Policy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subsidy-for-electricity-production.html</v>
      </c>
      <c r="S330" s="338"/>
    </row>
    <row r="331" spans="1:19" s="4"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Electricity Production</v>
      </c>
      <c r="C331" s="277" t="str">
        <f t="shared" ref="C331:C377" si="26">C$330</f>
        <v>Subsidy for Elec Production by Fuel</v>
      </c>
      <c r="D331" s="47" t="s">
        <v>471</v>
      </c>
      <c r="E331" s="47" t="s">
        <v>270</v>
      </c>
      <c r="F331" s="6" t="s">
        <v>470</v>
      </c>
      <c r="G331" s="338"/>
      <c r="H331" s="44">
        <v>1563</v>
      </c>
      <c r="I331" s="349" t="s">
        <v>45</v>
      </c>
      <c r="J331" s="278" t="str">
        <f>IF(ISBLANK(INDEX('Policy Characteristics'!D:D,MATCH($C331,'Policy Characteristics'!$C:$C,0))),"",INDEX('Policy Characteristics'!D:D,MATCH($C331,'Policy Characteristics'!$C:$C,0)))</f>
        <v>Subsidy for Electricity Production</v>
      </c>
      <c r="K331" s="277" t="str">
        <f>IF(ISBLANK(INDEX('Policy Characteristics'!E:E,MATCH($C331,'Policy Characteristics'!$C:$C,0))),"",INDEX('Policy Characteristics'!E:E,MATCH($C331,'Policy Characteristics'!$C:$C,0)))</f>
        <v>elec generation subsidy</v>
      </c>
      <c r="L331" s="277">
        <f>IF(ISBLANK(INDEX('Policy Characteristics'!F:F,MATCH($C331,'Policy Characteristics'!$C:$C,0))),"",INDEX('Policy Characteristics'!F:F,MATCH($C331,'Policy Characteristics'!$C:$C,0)))</f>
        <v>0</v>
      </c>
      <c r="M331" s="277">
        <f>IF(ISBLANK(INDEX('Policy Characteristics'!G:G,MATCH($C331,'Policy Characteristics'!$C:$C,0))),"",INDEX('Policy Characteristics'!G:G,MATCH($C331,'Policy Characteristics'!$C:$C,0)))</f>
        <v>60</v>
      </c>
      <c r="N331" s="277">
        <f>IF(ISBLANK(INDEX('Policy Characteristics'!H:H,MATCH($C331,'Policy Characteristics'!$C:$C,0))),"",INDEX('Policy Characteristics'!H:H,MATCH($C331,'Policy Characteristics'!$C:$C,0)))</f>
        <v>1</v>
      </c>
      <c r="O331" s="277" t="str">
        <f>IF(ISBLANK(INDEX('Policy Characteristics'!I:I,MATCH($C331,'Policy Characteristics'!$C:$C,0))),"",INDEX('Policy Characteristics'!I:I,MATCH($C331,'Policy Characteristics'!$C:$C,0)))</f>
        <v>$/MWh</v>
      </c>
      <c r="P331" s="277" t="str">
        <f>IF(ISBLANK(INDEX('Policy Characteristics'!J:J,MATCH($C331,'Policy Characteristics'!$C:$C,0))),"",INDEX('Policy Characteristics'!J:J,MATCH($C331,'Policy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subsidy-for-electricity-production.html</v>
      </c>
      <c r="S331" s="338"/>
    </row>
    <row r="332" spans="1:19" s="4"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Electricity Production</v>
      </c>
      <c r="C332" s="277" t="str">
        <f t="shared" si="26"/>
        <v>Subsidy for Elec Production by Fuel</v>
      </c>
      <c r="D332" s="47" t="s">
        <v>471</v>
      </c>
      <c r="E332" s="47" t="s">
        <v>271</v>
      </c>
      <c r="F332" s="6" t="s">
        <v>470</v>
      </c>
      <c r="G332" s="338" t="s">
        <v>333</v>
      </c>
      <c r="H332" s="44">
        <v>1564</v>
      </c>
      <c r="I332" s="349" t="s">
        <v>45</v>
      </c>
      <c r="J332" s="278" t="str">
        <f>IF(ISBLANK(INDEX('Policy Characteristics'!D:D,MATCH($C332,'Policy Characteristics'!$C:$C,0))),"",INDEX('Policy Characteristics'!D:D,MATCH($C332,'Policy Characteristics'!$C:$C,0)))</f>
        <v>Subsidy for Electricity Production</v>
      </c>
      <c r="K332" s="277" t="str">
        <f>IF(ISBLANK(INDEX('Policy Characteristics'!E:E,MATCH($C332,'Policy Characteristics'!$C:$C,0))),"",INDEX('Policy Characteristics'!E:E,MATCH($C332,'Policy Characteristics'!$C:$C,0)))</f>
        <v>elec generation subsidy</v>
      </c>
      <c r="L332" s="277">
        <f>IF(ISBLANK(INDEX('Policy Characteristics'!F:F,MATCH($C332,'Policy Characteristics'!$C:$C,0))),"",INDEX('Policy Characteristics'!F:F,MATCH($C332,'Policy Characteristics'!$C:$C,0)))</f>
        <v>0</v>
      </c>
      <c r="M332" s="277">
        <f>IF(ISBLANK(INDEX('Policy Characteristics'!G:G,MATCH($C332,'Policy Characteristics'!$C:$C,0))),"",INDEX('Policy Characteristics'!G:G,MATCH($C332,'Policy Characteristics'!$C:$C,0)))</f>
        <v>60</v>
      </c>
      <c r="N332" s="277">
        <f>IF(ISBLANK(INDEX('Policy Characteristics'!H:H,MATCH($C332,'Policy Characteristics'!$C:$C,0))),"",INDEX('Policy Characteristics'!H:H,MATCH($C332,'Policy Characteristics'!$C:$C,0)))</f>
        <v>1</v>
      </c>
      <c r="O332" s="277" t="str">
        <f>IF(ISBLANK(INDEX('Policy Characteristics'!I:I,MATCH($C332,'Policy Characteristics'!$C:$C,0))),"",INDEX('Policy Characteristics'!I:I,MATCH($C332,'Policy Characteristics'!$C:$C,0)))</f>
        <v>$/MWh</v>
      </c>
      <c r="P332" s="277" t="str">
        <f>IF(ISBLANK(INDEX('Policy Characteristics'!J:J,MATCH($C332,'Policy Characteristics'!$C:$C,0))),"",INDEX('Policy Characteristics'!J:J,MATCH($C332,'Policy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subsidy-for-electricity-production.html</v>
      </c>
      <c r="S332" s="338"/>
    </row>
    <row r="333" spans="1:19" s="4"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Electricity Production</v>
      </c>
      <c r="C333" s="277" t="str">
        <f t="shared" si="26"/>
        <v>Subsidy for Elec Production by Fuel</v>
      </c>
      <c r="D333" s="6" t="s">
        <v>327</v>
      </c>
      <c r="E333" s="47" t="s">
        <v>269</v>
      </c>
      <c r="F333" s="6" t="s">
        <v>328</v>
      </c>
      <c r="G333" s="338" t="s">
        <v>322</v>
      </c>
      <c r="H333" s="44">
        <v>699</v>
      </c>
      <c r="I333" s="349" t="s">
        <v>45</v>
      </c>
      <c r="J333" s="278" t="str">
        <f>IF(ISBLANK(INDEX('Policy Characteristics'!D:D,MATCH($C333,'Policy Characteristics'!$C:$C,0))),"",INDEX('Policy Characteristics'!D:D,MATCH($C333,'Policy Characteristics'!$C:$C,0)))</f>
        <v>Subsidy for Electricity Production</v>
      </c>
      <c r="K333" s="277" t="str">
        <f>IF(ISBLANK(INDEX('Policy Characteristics'!E:E,MATCH($C333,'Policy Characteristics'!$C:$C,0))),"",INDEX('Policy Characteristics'!E:E,MATCH($C333,'Policy Characteristics'!$C:$C,0)))</f>
        <v>elec generation subsidy</v>
      </c>
      <c r="L333" s="277">
        <f>IF(ISBLANK(INDEX('Policy Characteristics'!F:F,MATCH($C333,'Policy Characteristics'!$C:$C,0))),"",INDEX('Policy Characteristics'!F:F,MATCH($C333,'Policy Characteristics'!$C:$C,0)))</f>
        <v>0</v>
      </c>
      <c r="M333" s="277">
        <f>IF(ISBLANK(INDEX('Policy Characteristics'!G:G,MATCH($C333,'Policy Characteristics'!$C:$C,0))),"",INDEX('Policy Characteristics'!G:G,MATCH($C333,'Policy Characteristics'!$C:$C,0)))</f>
        <v>60</v>
      </c>
      <c r="N333" s="277">
        <f>IF(ISBLANK(INDEX('Policy Characteristics'!H:H,MATCH($C333,'Policy Characteristics'!$C:$C,0))),"",INDEX('Policy Characteristics'!H:H,MATCH($C333,'Policy Characteristics'!$C:$C,0)))</f>
        <v>1</v>
      </c>
      <c r="O333" s="277" t="str">
        <f>IF(ISBLANK(INDEX('Policy Characteristics'!I:I,MATCH($C333,'Policy Characteristics'!$C:$C,0))),"",INDEX('Policy Characteristics'!I:I,MATCH($C333,'Policy Characteristics'!$C:$C,0)))</f>
        <v>$/MWh</v>
      </c>
      <c r="P333" s="277" t="str">
        <f>IF(ISBLANK(INDEX('Policy Characteristics'!J:J,MATCH($C333,'Policy Characteristics'!$C:$C,0))),"",INDEX('Policy Characteristics'!J:J,MATCH($C333,'Policy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subsidy-for-electricity-production.html</v>
      </c>
      <c r="S333" s="338"/>
    </row>
    <row r="334" spans="1:19"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Electricity Production</v>
      </c>
      <c r="C334" s="277" t="str">
        <f t="shared" si="26"/>
        <v>Subsidy for Elec Production by Fuel</v>
      </c>
      <c r="D334" s="6" t="s">
        <v>327</v>
      </c>
      <c r="E334" s="47" t="s">
        <v>270</v>
      </c>
      <c r="F334" s="6" t="s">
        <v>328</v>
      </c>
      <c r="G334" s="338"/>
      <c r="H334" s="44">
        <v>1565</v>
      </c>
      <c r="I334" s="349" t="s">
        <v>45</v>
      </c>
      <c r="J334" s="278" t="str">
        <f>IF(ISBLANK(INDEX('Policy Characteristics'!D:D,MATCH($C334,'Policy Characteristics'!$C:$C,0))),"",INDEX('Policy Characteristics'!D:D,MATCH($C334,'Policy Characteristics'!$C:$C,0)))</f>
        <v>Subsidy for Electricity Production</v>
      </c>
      <c r="K334" s="277" t="str">
        <f>IF(ISBLANK(INDEX('Policy Characteristics'!E:E,MATCH($C334,'Policy Characteristics'!$C:$C,0))),"",INDEX('Policy Characteristics'!E:E,MATCH($C334,'Policy Characteristics'!$C:$C,0)))</f>
        <v>elec generation subsidy</v>
      </c>
      <c r="L334" s="277">
        <f>IF(ISBLANK(INDEX('Policy Characteristics'!F:F,MATCH($C334,'Policy Characteristics'!$C:$C,0))),"",INDEX('Policy Characteristics'!F:F,MATCH($C334,'Policy Characteristics'!$C:$C,0)))</f>
        <v>0</v>
      </c>
      <c r="M334" s="277">
        <f>IF(ISBLANK(INDEX('Policy Characteristics'!G:G,MATCH($C334,'Policy Characteristics'!$C:$C,0))),"",INDEX('Policy Characteristics'!G:G,MATCH($C334,'Policy Characteristics'!$C:$C,0)))</f>
        <v>60</v>
      </c>
      <c r="N334" s="277">
        <f>IF(ISBLANK(INDEX('Policy Characteristics'!H:H,MATCH($C334,'Policy Characteristics'!$C:$C,0))),"",INDEX('Policy Characteristics'!H:H,MATCH($C334,'Policy Characteristics'!$C:$C,0)))</f>
        <v>1</v>
      </c>
      <c r="O334" s="277" t="str">
        <f>IF(ISBLANK(INDEX('Policy Characteristics'!I:I,MATCH($C334,'Policy Characteristics'!$C:$C,0))),"",INDEX('Policy Characteristics'!I:I,MATCH($C334,'Policy Characteristics'!$C:$C,0)))</f>
        <v>$/MWh</v>
      </c>
      <c r="P334" s="277" t="str">
        <f>IF(ISBLANK(INDEX('Policy Characteristics'!J:J,MATCH($C334,'Policy Characteristics'!$C:$C,0))),"",INDEX('Policy Characteristics'!J:J,MATCH($C334,'Policy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subsidy-for-electricity-production.html</v>
      </c>
      <c r="S334" s="338"/>
    </row>
    <row r="335" spans="1:19"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Electricity Production</v>
      </c>
      <c r="C335" s="277" t="str">
        <f t="shared" si="26"/>
        <v>Subsidy for Elec Production by Fuel</v>
      </c>
      <c r="D335" s="6" t="s">
        <v>327</v>
      </c>
      <c r="E335" s="47" t="s">
        <v>271</v>
      </c>
      <c r="F335" s="6" t="s">
        <v>328</v>
      </c>
      <c r="G335" s="338" t="s">
        <v>333</v>
      </c>
      <c r="H335" s="44">
        <v>1566</v>
      </c>
      <c r="I335" s="349" t="s">
        <v>45</v>
      </c>
      <c r="J335" s="278" t="str">
        <f>IF(ISBLANK(INDEX('Policy Characteristics'!D:D,MATCH($C335,'Policy Characteristics'!$C:$C,0))),"",INDEX('Policy Characteristics'!D:D,MATCH($C335,'Policy Characteristics'!$C:$C,0)))</f>
        <v>Subsidy for Electricity Production</v>
      </c>
      <c r="K335" s="277" t="str">
        <f>IF(ISBLANK(INDEX('Policy Characteristics'!E:E,MATCH($C335,'Policy Characteristics'!$C:$C,0))),"",INDEX('Policy Characteristics'!E:E,MATCH($C335,'Policy Characteristics'!$C:$C,0)))</f>
        <v>elec generation subsidy</v>
      </c>
      <c r="L335" s="277">
        <f>IF(ISBLANK(INDEX('Policy Characteristics'!F:F,MATCH($C335,'Policy Characteristics'!$C:$C,0))),"",INDEX('Policy Characteristics'!F:F,MATCH($C335,'Policy Characteristics'!$C:$C,0)))</f>
        <v>0</v>
      </c>
      <c r="M335" s="277">
        <f>IF(ISBLANK(INDEX('Policy Characteristics'!G:G,MATCH($C335,'Policy Characteristics'!$C:$C,0))),"",INDEX('Policy Characteristics'!G:G,MATCH($C335,'Policy Characteristics'!$C:$C,0)))</f>
        <v>60</v>
      </c>
      <c r="N335" s="277">
        <f>IF(ISBLANK(INDEX('Policy Characteristics'!H:H,MATCH($C335,'Policy Characteristics'!$C:$C,0))),"",INDEX('Policy Characteristics'!H:H,MATCH($C335,'Policy Characteristics'!$C:$C,0)))</f>
        <v>1</v>
      </c>
      <c r="O335" s="277" t="str">
        <f>IF(ISBLANK(INDEX('Policy Characteristics'!I:I,MATCH($C335,'Policy Characteristics'!$C:$C,0))),"",INDEX('Policy Characteristics'!I:I,MATCH($C335,'Policy Characteristics'!$C:$C,0)))</f>
        <v>$/MWh</v>
      </c>
      <c r="P335" s="277" t="str">
        <f>IF(ISBLANK(INDEX('Policy Characteristics'!J:J,MATCH($C335,'Policy Characteristics'!$C:$C,0))),"",INDEX('Policy Characteristics'!J:J,MATCH($C335,'Policy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subsidy-for-electricity-production.html</v>
      </c>
      <c r="S335" s="338"/>
    </row>
    <row r="336" spans="1:19"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Electricity Production</v>
      </c>
      <c r="C336" s="277" t="str">
        <f t="shared" si="26"/>
        <v>Subsidy for Elec Production by Fuel</v>
      </c>
      <c r="D336" s="6" t="s">
        <v>77</v>
      </c>
      <c r="E336" s="47" t="s">
        <v>269</v>
      </c>
      <c r="F336" s="6" t="s">
        <v>89</v>
      </c>
      <c r="G336" s="338" t="s">
        <v>322</v>
      </c>
      <c r="H336" s="44">
        <v>37</v>
      </c>
      <c r="I336" s="348" t="s">
        <v>44</v>
      </c>
      <c r="J336" s="278" t="str">
        <f>IF(ISBLANK(INDEX('Policy Characteristics'!D:D,MATCH($C336,'Policy Characteristics'!$C:$C,0))),"",INDEX('Policy Characteristics'!D:D,MATCH($C336,'Policy Characteristics'!$C:$C,0)))</f>
        <v>Subsidy for Electricity Production</v>
      </c>
      <c r="K336" s="277" t="str">
        <f>IF(ISBLANK(INDEX('Policy Characteristics'!E:E,MATCH($C336,'Policy Characteristics'!$C:$C,0))),"",INDEX('Policy Characteristics'!E:E,MATCH($C336,'Policy Characteristics'!$C:$C,0)))</f>
        <v>elec generation subsidy</v>
      </c>
      <c r="L336" s="277">
        <f>IF(ISBLANK(INDEX('Policy Characteristics'!F:F,MATCH($C336,'Policy Characteristics'!$C:$C,0))),"",INDEX('Policy Characteristics'!F:F,MATCH($C336,'Policy Characteristics'!$C:$C,0)))</f>
        <v>0</v>
      </c>
      <c r="M336" s="277">
        <f>IF(ISBLANK(INDEX('Policy Characteristics'!G:G,MATCH($C336,'Policy Characteristics'!$C:$C,0))),"",INDEX('Policy Characteristics'!G:G,MATCH($C336,'Policy Characteristics'!$C:$C,0)))</f>
        <v>60</v>
      </c>
      <c r="N336" s="277">
        <f>IF(ISBLANK(INDEX('Policy Characteristics'!H:H,MATCH($C336,'Policy Characteristics'!$C:$C,0))),"",INDEX('Policy Characteristics'!H:H,MATCH($C336,'Policy Characteristics'!$C:$C,0)))</f>
        <v>1</v>
      </c>
      <c r="O336" s="277" t="str">
        <f>IF(ISBLANK(INDEX('Policy Characteristics'!I:I,MATCH($C336,'Policy Characteristics'!$C:$C,0))),"",INDEX('Policy Characteristics'!I:I,MATCH($C336,'Policy Characteristics'!$C:$C,0)))</f>
        <v>$/MWh</v>
      </c>
      <c r="P336" s="277" t="str">
        <f>IF(ISBLANK(INDEX('Policy Characteristics'!J:J,MATCH($C336,'Policy Characteristics'!$C:$C,0))),"",INDEX('Policy Characteristics'!J:J,MATCH($C336,'Policy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subsidy-for-electricity-production.html</v>
      </c>
      <c r="S336" s="338"/>
    </row>
    <row r="337" spans="1:19"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Electricity Production</v>
      </c>
      <c r="C337" s="277" t="str">
        <f t="shared" si="26"/>
        <v>Subsidy for Elec Production by Fuel</v>
      </c>
      <c r="D337" s="6" t="s">
        <v>77</v>
      </c>
      <c r="E337" s="47" t="s">
        <v>270</v>
      </c>
      <c r="F337" s="6" t="s">
        <v>89</v>
      </c>
      <c r="G337" s="338"/>
      <c r="H337" s="44">
        <v>1567</v>
      </c>
      <c r="I337" s="349" t="s">
        <v>45</v>
      </c>
      <c r="J337" s="278" t="str">
        <f>IF(ISBLANK(INDEX('Policy Characteristics'!D:D,MATCH($C337,'Policy Characteristics'!$C:$C,0))),"",INDEX('Policy Characteristics'!D:D,MATCH($C337,'Policy Characteristics'!$C:$C,0)))</f>
        <v>Subsidy for Electricity Production</v>
      </c>
      <c r="K337" s="277" t="str">
        <f>IF(ISBLANK(INDEX('Policy Characteristics'!E:E,MATCH($C337,'Policy Characteristics'!$C:$C,0))),"",INDEX('Policy Characteristics'!E:E,MATCH($C337,'Policy Characteristics'!$C:$C,0)))</f>
        <v>elec generation subsidy</v>
      </c>
      <c r="L337" s="277">
        <f>IF(ISBLANK(INDEX('Policy Characteristics'!F:F,MATCH($C337,'Policy Characteristics'!$C:$C,0))),"",INDEX('Policy Characteristics'!F:F,MATCH($C337,'Policy Characteristics'!$C:$C,0)))</f>
        <v>0</v>
      </c>
      <c r="M337" s="277">
        <f>IF(ISBLANK(INDEX('Policy Characteristics'!G:G,MATCH($C337,'Policy Characteristics'!$C:$C,0))),"",INDEX('Policy Characteristics'!G:G,MATCH($C337,'Policy Characteristics'!$C:$C,0)))</f>
        <v>60</v>
      </c>
      <c r="N337" s="277">
        <f>IF(ISBLANK(INDEX('Policy Characteristics'!H:H,MATCH($C337,'Policy Characteristics'!$C:$C,0))),"",INDEX('Policy Characteristics'!H:H,MATCH($C337,'Policy Characteristics'!$C:$C,0)))</f>
        <v>1</v>
      </c>
      <c r="O337" s="277" t="str">
        <f>IF(ISBLANK(INDEX('Policy Characteristics'!I:I,MATCH($C337,'Policy Characteristics'!$C:$C,0))),"",INDEX('Policy Characteristics'!I:I,MATCH($C337,'Policy Characteristics'!$C:$C,0)))</f>
        <v>$/MWh</v>
      </c>
      <c r="P337" s="277" t="str">
        <f>IF(ISBLANK(INDEX('Policy Characteristics'!J:J,MATCH($C337,'Policy Characteristics'!$C:$C,0))),"",INDEX('Policy Characteristics'!J:J,MATCH($C337,'Policy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subsidy-for-electricity-production.html</v>
      </c>
      <c r="S337" s="338"/>
    </row>
    <row r="338" spans="1:19"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Electricity Production</v>
      </c>
      <c r="C338" s="277" t="str">
        <f t="shared" si="26"/>
        <v>Subsidy for Elec Production by Fuel</v>
      </c>
      <c r="D338" s="6" t="s">
        <v>77</v>
      </c>
      <c r="E338" s="47" t="s">
        <v>271</v>
      </c>
      <c r="F338" s="6" t="s">
        <v>89</v>
      </c>
      <c r="G338" s="338" t="s">
        <v>333</v>
      </c>
      <c r="H338" s="44">
        <v>1568</v>
      </c>
      <c r="I338" s="348" t="s">
        <v>44</v>
      </c>
      <c r="J338" s="278" t="str">
        <f>IF(ISBLANK(INDEX('Policy Characteristics'!D:D,MATCH($C338,'Policy Characteristics'!$C:$C,0))),"",INDEX('Policy Characteristics'!D:D,MATCH($C338,'Policy Characteristics'!$C:$C,0)))</f>
        <v>Subsidy for Electricity Production</v>
      </c>
      <c r="K338" s="277" t="str">
        <f>IF(ISBLANK(INDEX('Policy Characteristics'!E:E,MATCH($C338,'Policy Characteristics'!$C:$C,0))),"",INDEX('Policy Characteristics'!E:E,MATCH($C338,'Policy Characteristics'!$C:$C,0)))</f>
        <v>elec generation subsidy</v>
      </c>
      <c r="L338" s="277">
        <f>IF(ISBLANK(INDEX('Policy Characteristics'!F:F,MATCH($C338,'Policy Characteristics'!$C:$C,0))),"",INDEX('Policy Characteristics'!F:F,MATCH($C338,'Policy Characteristics'!$C:$C,0)))</f>
        <v>0</v>
      </c>
      <c r="M338" s="277">
        <f>IF(ISBLANK(INDEX('Policy Characteristics'!G:G,MATCH($C338,'Policy Characteristics'!$C:$C,0))),"",INDEX('Policy Characteristics'!G:G,MATCH($C338,'Policy Characteristics'!$C:$C,0)))</f>
        <v>60</v>
      </c>
      <c r="N338" s="277">
        <f>IF(ISBLANK(INDEX('Policy Characteristics'!H:H,MATCH($C338,'Policy Characteristics'!$C:$C,0))),"",INDEX('Policy Characteristics'!H:H,MATCH($C338,'Policy Characteristics'!$C:$C,0)))</f>
        <v>1</v>
      </c>
      <c r="O338" s="277" t="str">
        <f>IF(ISBLANK(INDEX('Policy Characteristics'!I:I,MATCH($C338,'Policy Characteristics'!$C:$C,0))),"",INDEX('Policy Characteristics'!I:I,MATCH($C338,'Policy Characteristics'!$C:$C,0)))</f>
        <v>$/MWh</v>
      </c>
      <c r="P338" s="27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subsidy-for-electricity-production.html</v>
      </c>
      <c r="S338" s="338"/>
    </row>
    <row r="339" spans="1:19"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Electricity Production</v>
      </c>
      <c r="C339" s="277" t="str">
        <f t="shared" si="26"/>
        <v>Subsidy for Elec Production by Fuel</v>
      </c>
      <c r="D339" s="6" t="s">
        <v>78</v>
      </c>
      <c r="E339" s="47" t="s">
        <v>269</v>
      </c>
      <c r="F339" s="6" t="s">
        <v>90</v>
      </c>
      <c r="G339" s="338" t="s">
        <v>322</v>
      </c>
      <c r="H339" s="44">
        <v>700</v>
      </c>
      <c r="I339" s="348" t="s">
        <v>44</v>
      </c>
      <c r="J339" s="278" t="str">
        <f>IF(ISBLANK(INDEX('Policy Characteristics'!D:D,MATCH($C339,'Policy Characteristics'!$C:$C,0))),"",INDEX('Policy Characteristics'!D:D,MATCH($C339,'Policy Characteristics'!$C:$C,0)))</f>
        <v>Subsidy for Electricity Production</v>
      </c>
      <c r="K339" s="277" t="str">
        <f>IF(ISBLANK(INDEX('Policy Characteristics'!E:E,MATCH($C339,'Policy Characteristics'!$C:$C,0))),"",INDEX('Policy Characteristics'!E:E,MATCH($C339,'Policy Characteristics'!$C:$C,0)))</f>
        <v>elec generation subsidy</v>
      </c>
      <c r="L339" s="277">
        <f>IF(ISBLANK(INDEX('Policy Characteristics'!F:F,MATCH($C339,'Policy Characteristics'!$C:$C,0))),"",INDEX('Policy Characteristics'!F:F,MATCH($C339,'Policy Characteristics'!$C:$C,0)))</f>
        <v>0</v>
      </c>
      <c r="M339" s="277">
        <f>IF(ISBLANK(INDEX('Policy Characteristics'!G:G,MATCH($C339,'Policy Characteristics'!$C:$C,0))),"",INDEX('Policy Characteristics'!G:G,MATCH($C339,'Policy Characteristics'!$C:$C,0)))</f>
        <v>60</v>
      </c>
      <c r="N339" s="277">
        <f>IF(ISBLANK(INDEX('Policy Characteristics'!H:H,MATCH($C339,'Policy Characteristics'!$C:$C,0))),"",INDEX('Policy Characteristics'!H:H,MATCH($C339,'Policy Characteristics'!$C:$C,0)))</f>
        <v>1</v>
      </c>
      <c r="O339" s="277" t="str">
        <f>IF(ISBLANK(INDEX('Policy Characteristics'!I:I,MATCH($C339,'Policy Characteristics'!$C:$C,0))),"",INDEX('Policy Characteristics'!I:I,MATCH($C339,'Policy Characteristics'!$C:$C,0)))</f>
        <v>$/MWh</v>
      </c>
      <c r="P339" s="27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subsidy-for-electricity-production.html</v>
      </c>
      <c r="S339" s="338"/>
    </row>
    <row r="340" spans="1:19"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Electricity Production</v>
      </c>
      <c r="C340" s="277" t="str">
        <f t="shared" si="26"/>
        <v>Subsidy for Elec Production by Fuel</v>
      </c>
      <c r="D340" s="6" t="s">
        <v>78</v>
      </c>
      <c r="E340" s="47" t="s">
        <v>270</v>
      </c>
      <c r="F340" s="6" t="s">
        <v>90</v>
      </c>
      <c r="G340" s="338"/>
      <c r="H340" s="44">
        <v>1569</v>
      </c>
      <c r="I340" s="349" t="s">
        <v>45</v>
      </c>
      <c r="J340" s="278" t="str">
        <f>IF(ISBLANK(INDEX('Policy Characteristics'!D:D,MATCH($C340,'Policy Characteristics'!$C:$C,0))),"",INDEX('Policy Characteristics'!D:D,MATCH($C340,'Policy Characteristics'!$C:$C,0)))</f>
        <v>Subsidy for Electricity Production</v>
      </c>
      <c r="K340" s="277" t="str">
        <f>IF(ISBLANK(INDEX('Policy Characteristics'!E:E,MATCH($C340,'Policy Characteristics'!$C:$C,0))),"",INDEX('Policy Characteristics'!E:E,MATCH($C340,'Policy Characteristics'!$C:$C,0)))</f>
        <v>elec generation subsidy</v>
      </c>
      <c r="L340" s="277">
        <f>IF(ISBLANK(INDEX('Policy Characteristics'!F:F,MATCH($C340,'Policy Characteristics'!$C:$C,0))),"",INDEX('Policy Characteristics'!F:F,MATCH($C340,'Policy Characteristics'!$C:$C,0)))</f>
        <v>0</v>
      </c>
      <c r="M340" s="277">
        <f>IF(ISBLANK(INDEX('Policy Characteristics'!G:G,MATCH($C340,'Policy Characteristics'!$C:$C,0))),"",INDEX('Policy Characteristics'!G:G,MATCH($C340,'Policy Characteristics'!$C:$C,0)))</f>
        <v>60</v>
      </c>
      <c r="N340" s="277">
        <f>IF(ISBLANK(INDEX('Policy Characteristics'!H:H,MATCH($C340,'Policy Characteristics'!$C:$C,0))),"",INDEX('Policy Characteristics'!H:H,MATCH($C340,'Policy Characteristics'!$C:$C,0)))</f>
        <v>1</v>
      </c>
      <c r="O340" s="277" t="str">
        <f>IF(ISBLANK(INDEX('Policy Characteristics'!I:I,MATCH($C340,'Policy Characteristics'!$C:$C,0))),"",INDEX('Policy Characteristics'!I:I,MATCH($C340,'Policy Characteristics'!$C:$C,0)))</f>
        <v>$/MWh</v>
      </c>
      <c r="P340" s="27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subsidy-for-electricity-production.html</v>
      </c>
      <c r="S340" s="338"/>
    </row>
    <row r="341" spans="1:19"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s="277" t="str">
        <f t="shared" si="26"/>
        <v>Subsidy for Elec Production by Fuel</v>
      </c>
      <c r="D341" s="6" t="s">
        <v>78</v>
      </c>
      <c r="E341" s="47" t="s">
        <v>271</v>
      </c>
      <c r="F341" s="6" t="s">
        <v>90</v>
      </c>
      <c r="G341" s="338" t="s">
        <v>333</v>
      </c>
      <c r="H341" s="44">
        <v>1570</v>
      </c>
      <c r="I341" s="348" t="s">
        <v>44</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si="26"/>
        <v>Subsidy for Elec Production by Fuel</v>
      </c>
      <c r="D342" s="6" t="s">
        <v>472</v>
      </c>
      <c r="E342" s="47" t="s">
        <v>269</v>
      </c>
      <c r="F342" s="6" t="s">
        <v>475</v>
      </c>
      <c r="G342" s="338" t="s">
        <v>322</v>
      </c>
      <c r="H342" s="44">
        <v>39</v>
      </c>
      <c r="I342" s="348" t="s">
        <v>44</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6"/>
        <v>Subsidy for Elec Production by Fuel</v>
      </c>
      <c r="D343" s="6" t="s">
        <v>472</v>
      </c>
      <c r="E343" s="47" t="s">
        <v>270</v>
      </c>
      <c r="F343" s="6" t="s">
        <v>475</v>
      </c>
      <c r="G343" s="338"/>
      <c r="H343" s="44">
        <v>1571</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6"/>
        <v>Subsidy for Elec Production by Fuel</v>
      </c>
      <c r="D344" s="6" t="s">
        <v>472</v>
      </c>
      <c r="E344" s="47" t="s">
        <v>271</v>
      </c>
      <c r="F344" s="6" t="s">
        <v>475</v>
      </c>
      <c r="G344" s="338" t="s">
        <v>333</v>
      </c>
      <c r="H344" s="44">
        <v>1572</v>
      </c>
      <c r="I344" s="348" t="s">
        <v>44</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6"/>
        <v>Subsidy for Elec Production by Fuel</v>
      </c>
      <c r="D345" s="6" t="s">
        <v>79</v>
      </c>
      <c r="E345" s="47" t="s">
        <v>269</v>
      </c>
      <c r="F345" s="47" t="s">
        <v>91</v>
      </c>
      <c r="G345" s="338" t="s">
        <v>322</v>
      </c>
      <c r="H345" s="44">
        <v>40</v>
      </c>
      <c r="I345" s="348" t="s">
        <v>44</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6"/>
        <v>Subsidy for Elec Production by Fuel</v>
      </c>
      <c r="D346" s="6" t="s">
        <v>79</v>
      </c>
      <c r="E346" s="47" t="s">
        <v>270</v>
      </c>
      <c r="F346" s="47" t="s">
        <v>91</v>
      </c>
      <c r="G346" s="338"/>
      <c r="H346" s="44">
        <v>1573</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6"/>
        <v>Subsidy for Elec Production by Fuel</v>
      </c>
      <c r="D347" s="6" t="s">
        <v>79</v>
      </c>
      <c r="E347" s="47" t="s">
        <v>271</v>
      </c>
      <c r="F347" s="47" t="s">
        <v>91</v>
      </c>
      <c r="G347" s="338" t="s">
        <v>333</v>
      </c>
      <c r="H347" s="44">
        <v>1574</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6"/>
        <v>Subsidy for Elec Production by Fuel</v>
      </c>
      <c r="D348" s="6" t="s">
        <v>80</v>
      </c>
      <c r="E348" s="47" t="s">
        <v>269</v>
      </c>
      <c r="F348" s="47" t="s">
        <v>92</v>
      </c>
      <c r="G348" s="338" t="s">
        <v>322</v>
      </c>
      <c r="H348" s="44">
        <v>41</v>
      </c>
      <c r="I348" s="348" t="s">
        <v>44</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6"/>
        <v>Subsidy for Elec Production by Fuel</v>
      </c>
      <c r="D349" s="6" t="s">
        <v>80</v>
      </c>
      <c r="E349" s="47" t="s">
        <v>270</v>
      </c>
      <c r="F349" s="47" t="s">
        <v>92</v>
      </c>
      <c r="G349" s="338"/>
      <c r="H349" s="44">
        <v>1575</v>
      </c>
      <c r="I349" s="349" t="s">
        <v>45</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6"/>
        <v>Subsidy for Elec Production by Fuel</v>
      </c>
      <c r="D350" s="6" t="s">
        <v>80</v>
      </c>
      <c r="E350" s="47" t="s">
        <v>271</v>
      </c>
      <c r="F350" s="47" t="s">
        <v>92</v>
      </c>
      <c r="G350" s="338" t="s">
        <v>333</v>
      </c>
      <c r="H350" s="44">
        <v>1576</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6"/>
        <v>Subsidy for Elec Production by Fuel</v>
      </c>
      <c r="D351" s="6" t="s">
        <v>81</v>
      </c>
      <c r="E351" s="47" t="s">
        <v>269</v>
      </c>
      <c r="F351" s="47" t="s">
        <v>93</v>
      </c>
      <c r="G351" s="338" t="s">
        <v>322</v>
      </c>
      <c r="H351" s="44">
        <v>42</v>
      </c>
      <c r="I351" s="348" t="s">
        <v>44</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6"/>
        <v>Subsidy for Elec Production by Fuel</v>
      </c>
      <c r="D352" s="6" t="s">
        <v>81</v>
      </c>
      <c r="E352" s="47" t="s">
        <v>270</v>
      </c>
      <c r="F352" s="47" t="s">
        <v>93</v>
      </c>
      <c r="G352" s="338"/>
      <c r="H352" s="44">
        <v>1577</v>
      </c>
      <c r="I352" s="349" t="s">
        <v>45</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6"/>
        <v>Subsidy for Elec Production by Fuel</v>
      </c>
      <c r="D353" s="6" t="s">
        <v>81</v>
      </c>
      <c r="E353" s="47" t="s">
        <v>271</v>
      </c>
      <c r="F353" s="47" t="s">
        <v>93</v>
      </c>
      <c r="G353" s="338" t="s">
        <v>333</v>
      </c>
      <c r="H353" s="44">
        <v>1578</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6"/>
        <v>Subsidy for Elec Production by Fuel</v>
      </c>
      <c r="D354" s="6" t="s">
        <v>2469</v>
      </c>
      <c r="E354" s="47" t="s">
        <v>269</v>
      </c>
      <c r="F354" s="47" t="s">
        <v>460</v>
      </c>
      <c r="G354" s="338" t="s">
        <v>322</v>
      </c>
      <c r="H354" s="44">
        <v>1589</v>
      </c>
      <c r="I354" s="348" t="s">
        <v>44</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6"/>
        <v>Subsidy for Elec Production by Fuel</v>
      </c>
      <c r="D355" s="6" t="s">
        <v>2469</v>
      </c>
      <c r="E355" s="47" t="s">
        <v>270</v>
      </c>
      <c r="F355" s="47" t="s">
        <v>460</v>
      </c>
      <c r="G355" s="338"/>
      <c r="H355" s="44">
        <v>1590</v>
      </c>
      <c r="I355" s="349" t="s">
        <v>45</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6"/>
        <v>Subsidy for Elec Production by Fuel</v>
      </c>
      <c r="D356" s="6" t="s">
        <v>2469</v>
      </c>
      <c r="E356" s="47" t="s">
        <v>271</v>
      </c>
      <c r="F356" s="47" t="s">
        <v>460</v>
      </c>
      <c r="G356" s="338" t="s">
        <v>333</v>
      </c>
      <c r="H356" s="44">
        <v>1591</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6"/>
        <v>Subsidy for Elec Production by Fuel</v>
      </c>
      <c r="D357" s="6" t="s">
        <v>329</v>
      </c>
      <c r="E357" s="47" t="s">
        <v>269</v>
      </c>
      <c r="F357" s="47" t="s">
        <v>331</v>
      </c>
      <c r="G357" s="338" t="s">
        <v>322</v>
      </c>
      <c r="H357" s="44">
        <v>1592</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6"/>
        <v>Subsidy for Elec Production by Fuel</v>
      </c>
      <c r="D358" s="6" t="s">
        <v>329</v>
      </c>
      <c r="E358" s="47" t="s">
        <v>270</v>
      </c>
      <c r="F358" s="47" t="s">
        <v>331</v>
      </c>
      <c r="G358" s="338"/>
      <c r="H358" s="44">
        <v>1593</v>
      </c>
      <c r="I358" s="349" t="s">
        <v>45</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6"/>
        <v>Subsidy for Elec Production by Fuel</v>
      </c>
      <c r="D359" s="6" t="s">
        <v>329</v>
      </c>
      <c r="E359" s="47" t="s">
        <v>271</v>
      </c>
      <c r="F359" s="47" t="s">
        <v>331</v>
      </c>
      <c r="G359" s="338" t="s">
        <v>333</v>
      </c>
      <c r="H359" s="44">
        <v>1594</v>
      </c>
      <c r="I359" s="349" t="s">
        <v>45</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6"/>
        <v>Subsidy for Elec Production by Fuel</v>
      </c>
      <c r="D360" s="6" t="s">
        <v>330</v>
      </c>
      <c r="E360" s="47" t="s">
        <v>269</v>
      </c>
      <c r="F360" s="47" t="s">
        <v>332</v>
      </c>
      <c r="G360" s="338" t="s">
        <v>322</v>
      </c>
      <c r="H360" s="44">
        <v>1595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6"/>
        <v>Subsidy for Elec Production by Fuel</v>
      </c>
      <c r="D361" s="6" t="s">
        <v>330</v>
      </c>
      <c r="E361" s="47" t="s">
        <v>270</v>
      </c>
      <c r="F361" s="47" t="s">
        <v>332</v>
      </c>
      <c r="G361" s="338"/>
      <c r="H361" s="44">
        <v>1596</v>
      </c>
      <c r="I361" s="349" t="s">
        <v>45</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6"/>
        <v>Subsidy for Elec Production by Fuel</v>
      </c>
      <c r="D362" s="6" t="s">
        <v>330</v>
      </c>
      <c r="E362" s="47" t="s">
        <v>271</v>
      </c>
      <c r="F362" s="47" t="s">
        <v>332</v>
      </c>
      <c r="G362" s="338" t="s">
        <v>333</v>
      </c>
      <c r="H362" s="44">
        <v>1597</v>
      </c>
      <c r="I362" s="349" t="s">
        <v>45</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6"/>
        <v>Subsidy for Elec Production by Fuel</v>
      </c>
      <c r="D363" s="6" t="s">
        <v>468</v>
      </c>
      <c r="E363" s="47" t="s">
        <v>269</v>
      </c>
      <c r="F363" s="47" t="s">
        <v>467</v>
      </c>
      <c r="G363" s="338" t="s">
        <v>322</v>
      </c>
      <c r="H363" s="44">
        <v>701</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6"/>
        <v>Subsidy for Elec Production by Fuel</v>
      </c>
      <c r="D364" s="6" t="s">
        <v>468</v>
      </c>
      <c r="E364" s="47" t="s">
        <v>270</v>
      </c>
      <c r="F364" s="47" t="s">
        <v>467</v>
      </c>
      <c r="G364" s="338"/>
      <c r="H364" s="44">
        <v>1579</v>
      </c>
      <c r="I364" s="349" t="s">
        <v>45</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6"/>
        <v>Subsidy for Elec Production by Fuel</v>
      </c>
      <c r="D365" s="6" t="s">
        <v>468</v>
      </c>
      <c r="E365" s="47" t="s">
        <v>271</v>
      </c>
      <c r="F365" s="47" t="s">
        <v>467</v>
      </c>
      <c r="G365" s="338" t="s">
        <v>333</v>
      </c>
      <c r="H365" s="44">
        <v>1580</v>
      </c>
      <c r="I365" s="349" t="s">
        <v>45</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6"/>
        <v>Subsidy for Elec Production by Fuel</v>
      </c>
      <c r="D366" s="6" t="s">
        <v>477</v>
      </c>
      <c r="E366" s="47" t="s">
        <v>269</v>
      </c>
      <c r="F366" s="6" t="s">
        <v>478</v>
      </c>
      <c r="G366" s="338" t="s">
        <v>322</v>
      </c>
      <c r="H366" s="44">
        <v>184</v>
      </c>
      <c r="I366" s="348" t="s">
        <v>44</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6"/>
        <v>Subsidy for Elec Production by Fuel</v>
      </c>
      <c r="D367" s="6" t="s">
        <v>477</v>
      </c>
      <c r="E367" s="47" t="s">
        <v>270</v>
      </c>
      <c r="F367" s="6" t="s">
        <v>478</v>
      </c>
      <c r="G367" s="338"/>
      <c r="H367" s="44">
        <v>1581</v>
      </c>
      <c r="I367" s="349" t="s">
        <v>45</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6"/>
        <v>Subsidy for Elec Production by Fuel</v>
      </c>
      <c r="D368" s="6" t="s">
        <v>477</v>
      </c>
      <c r="E368" s="47" t="s">
        <v>271</v>
      </c>
      <c r="F368" s="6" t="s">
        <v>478</v>
      </c>
      <c r="G368" s="338" t="s">
        <v>333</v>
      </c>
      <c r="H368" s="44">
        <v>1582</v>
      </c>
      <c r="I368" s="348" t="s">
        <v>44</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6"/>
        <v>Subsidy for Elec Production by Fuel</v>
      </c>
      <c r="D369" s="6" t="s">
        <v>2825</v>
      </c>
      <c r="E369" s="47" t="s">
        <v>269</v>
      </c>
      <c r="F369" s="6" t="s">
        <v>2517</v>
      </c>
      <c r="G369" s="338" t="s">
        <v>322</v>
      </c>
      <c r="H369" s="44">
        <v>702</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6"/>
        <v>Subsidy for Elec Production by Fuel</v>
      </c>
      <c r="D370" s="6" t="s">
        <v>2825</v>
      </c>
      <c r="E370" s="47" t="s">
        <v>270</v>
      </c>
      <c r="F370" s="6" t="s">
        <v>2517</v>
      </c>
      <c r="G370" s="338"/>
      <c r="H370" s="44">
        <v>1583</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6"/>
        <v>Subsidy for Elec Production by Fuel</v>
      </c>
      <c r="D371" s="6" t="s">
        <v>2825</v>
      </c>
      <c r="E371" s="47" t="s">
        <v>271</v>
      </c>
      <c r="F371" s="6" t="s">
        <v>2517</v>
      </c>
      <c r="G371" s="338" t="s">
        <v>333</v>
      </c>
      <c r="H371" s="44">
        <v>1584</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6"/>
        <v>Subsidy for Elec Production by Fuel</v>
      </c>
      <c r="D372" s="6" t="s">
        <v>2826</v>
      </c>
      <c r="E372" s="47" t="s">
        <v>269</v>
      </c>
      <c r="F372" s="6" t="s">
        <v>2663</v>
      </c>
      <c r="G372" s="338" t="s">
        <v>322</v>
      </c>
      <c r="H372" s="44">
        <v>703</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6"/>
        <v>Subsidy for Elec Production by Fuel</v>
      </c>
      <c r="D373" s="6" t="s">
        <v>2826</v>
      </c>
      <c r="E373" s="47" t="s">
        <v>270</v>
      </c>
      <c r="F373" s="6" t="s">
        <v>2663</v>
      </c>
      <c r="G373" s="338"/>
      <c r="H373" s="44">
        <v>1585</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6"/>
        <v>Subsidy for Elec Production by Fuel</v>
      </c>
      <c r="D374" s="6" t="s">
        <v>2826</v>
      </c>
      <c r="E374" s="47" t="s">
        <v>271</v>
      </c>
      <c r="F374" s="6" t="s">
        <v>2663</v>
      </c>
      <c r="G374" s="338" t="s">
        <v>333</v>
      </c>
      <c r="H374" s="44">
        <v>1586</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6"/>
        <v>Subsidy for Elec Production by Fuel</v>
      </c>
      <c r="D375" s="6" t="s">
        <v>2827</v>
      </c>
      <c r="E375" s="47" t="s">
        <v>269</v>
      </c>
      <c r="F375" s="6" t="s">
        <v>2519</v>
      </c>
      <c r="G375" s="338" t="s">
        <v>322</v>
      </c>
      <c r="H375" s="44">
        <v>704</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6"/>
        <v>Subsidy for Elec Production by Fuel</v>
      </c>
      <c r="D376" s="6" t="s">
        <v>2827</v>
      </c>
      <c r="E376" s="47" t="s">
        <v>270</v>
      </c>
      <c r="F376" s="6" t="s">
        <v>2519</v>
      </c>
      <c r="G376" s="338"/>
      <c r="H376" s="44">
        <v>1587</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6"/>
        <v>Subsidy for Elec Production by Fuel</v>
      </c>
      <c r="D377" s="6" t="s">
        <v>2827</v>
      </c>
      <c r="E377" s="47" t="s">
        <v>271</v>
      </c>
      <c r="F377" s="6" t="s">
        <v>2519</v>
      </c>
      <c r="G377" s="338" t="s">
        <v>333</v>
      </c>
      <c r="H377" s="44">
        <v>1588</v>
      </c>
      <c r="I377" s="349" t="s">
        <v>45</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Industry</v>
      </c>
      <c r="B378" s="286" t="str">
        <f>IF(ISBLANK(INDEX('Policy Characteristics'!B:B,MATCH($C378,'Policy Characteristics'!$C:$C,0))),"",INDEX('Policy Characteristics'!B:B,MATCH($C378,'Policy Characteristics'!$C:$C,0)))</f>
        <v>Buy In-Region Products</v>
      </c>
      <c r="C378" t="s">
        <v>3300</v>
      </c>
      <c r="D378" s="47" t="s">
        <v>3160</v>
      </c>
      <c r="E378" s="6"/>
      <c r="F378" t="s">
        <v>3185</v>
      </c>
      <c r="G378" s="47"/>
      <c r="H378" s="44">
        <v>1537</v>
      </c>
      <c r="I378" s="348" t="s">
        <v>44</v>
      </c>
      <c r="J378" s="278" t="str">
        <f>IF(ISBLANK(INDEX('Policy Characteristics'!D:D,MATCH($C378,'Policy Characteristics'!$C:$C,0))),"",INDEX('Policy Characteristics'!D:D,MATCH($C378,'Policy Characteristics'!$C:$C,0)))</f>
        <v>Buy In-Region Products</v>
      </c>
      <c r="K378" s="277" t="str">
        <f>IF(ISBLANK(INDEX('Policy Characteristics'!E:E,MATCH($C378,'Policy Characteristics'!$C:$C,0))),"",INDEX('Policy Characteristics'!E:E,MATCH($C378,'Policy Characteristics'!$C:$C,0)))</f>
        <v>indst buy in region outputs</v>
      </c>
      <c r="L378" s="285">
        <f>IF(ISBLANK(INDEX('Policy Characteristics'!F:F,MATCH($C378,'Policy Characteristics'!$C:$C,0))),"",INDEX('Policy Characteristics'!F:F,MATCH($C378,'Policy Characteristics'!$C:$C,0)))</f>
        <v>0</v>
      </c>
      <c r="M378" s="285">
        <f>IF(ISBLANK(INDEX('Policy Characteristics'!G:G,MATCH($C378,'Policy Characteristics'!$C:$C,0))),"",INDEX('Policy Characteristics'!G:G,MATCH($C378,'Policy Characteristics'!$C:$C,0)))</f>
        <v>0.5</v>
      </c>
      <c r="N378" s="285">
        <f>IF(ISBLANK(INDEX('Policy Characteristics'!H:H,MATCH($C378,'Policy Characteristics'!$C:$C,0))),"",INDEX('Policy Characteristics'!H:H,MATCH($C378,'Policy Characteristics'!$C:$C,0)))</f>
        <v>0.01</v>
      </c>
      <c r="O378" s="277" t="str">
        <f>IF(ISBLANK(INDEX('Policy Characteristics'!I:I,MATCH($C378,'Policy Characteristics'!$C:$C,0))),"",INDEX('Policy Characteristics'!I:I,MATCH($C378,'Policy Characteristics'!$C:$C,0)))</f>
        <v>% of imports shifted</v>
      </c>
      <c r="P378" s="277" t="str">
        <f>IF(ISBLANK(INDEX('Policy Characteristics'!J:J,MATCH($C378,'Policy Characteristics'!$C:$C,0))),"",INDEX('Policy Characteristics'!J:J,MATCH($C378,'Policy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8" s="277" t="str">
        <f>IF(ISBLANK(INDEX('Policy Characteristics'!K:K,MATCH($C378,'Policy Characteristics'!$C:$C,0))),"",INDEX('Policy Characteristics'!K:K,MATCH($C378,'Policy Characteristics'!$C:$C,0)))</f>
        <v/>
      </c>
      <c r="R378" s="277" t="str">
        <f>IF(ISBLANK(INDEX('Policy Characteristics'!L:L,MATCH($C378,'Policy Characteristics'!$C:$C,0))),"",INDEX('Policy Characteristics'!L:L,MATCH($C378,'Policy Characteristics'!$C:$C,0)))</f>
        <v/>
      </c>
    </row>
    <row r="379" spans="1:19" x14ac:dyDescent="0.25">
      <c r="A379" s="277" t="str">
        <f>IF(ISBLANK(INDEX('Policy Characteristics'!A:A,MATCH($C379,'Policy Characteristics'!$C:$C,0))),"",INDEX('Policy Characteristics'!A:A,MATCH($C379,'Policy Characteristics'!$C:$C,0)))</f>
        <v>Industry</v>
      </c>
      <c r="B379" s="286" t="str">
        <f>IF(ISBLANK(INDEX('Policy Characteristics'!B:B,MATCH($C379,'Policy Characteristics'!$C:$C,0))),"",INDEX('Policy Characteristics'!B:B,MATCH($C379,'Policy Characteristics'!$C:$C,0)))</f>
        <v>Buy In-Region Products</v>
      </c>
      <c r="C379" s="277" t="str">
        <f>C$378</f>
        <v>Fraction of Imported Industrial Outputs Shifted to In Region Suppliers</v>
      </c>
      <c r="D379" s="6" t="s">
        <v>3161</v>
      </c>
      <c r="E379" s="6"/>
      <c r="F379" t="s">
        <v>2836</v>
      </c>
      <c r="G379" s="48"/>
      <c r="H379" s="44">
        <v>1538</v>
      </c>
      <c r="I379" s="348" t="s">
        <v>44</v>
      </c>
      <c r="J379" s="278" t="str">
        <f>IF(ISBLANK(INDEX('Policy Characteristics'!D:D,MATCH($C379,'Policy Characteristics'!$C:$C,0))),"",INDEX('Policy Characteristics'!D:D,MATCH($C379,'Policy Characteristics'!$C:$C,0)))</f>
        <v>Buy In-Region Products</v>
      </c>
      <c r="K379" s="277" t="str">
        <f>IF(ISBLANK(INDEX('Policy Characteristics'!E:E,MATCH($C379,'Policy Characteristics'!$C:$C,0))),"",INDEX('Policy Characteristics'!E:E,MATCH($C379,'Policy Characteristics'!$C:$C,0)))</f>
        <v>indst buy in region outputs</v>
      </c>
      <c r="L379" s="285">
        <f>IF(ISBLANK(INDEX('Policy Characteristics'!F:F,MATCH($C379,'Policy Characteristics'!$C:$C,0))),"",INDEX('Policy Characteristics'!F:F,MATCH($C379,'Policy Characteristics'!$C:$C,0)))</f>
        <v>0</v>
      </c>
      <c r="M379" s="285">
        <f>IF(ISBLANK(INDEX('Policy Characteristics'!G:G,MATCH($C379,'Policy Characteristics'!$C:$C,0))),"",INDEX('Policy Characteristics'!G:G,MATCH($C379,'Policy Characteristics'!$C:$C,0)))</f>
        <v>0.5</v>
      </c>
      <c r="N379" s="285">
        <f>IF(ISBLANK(INDEX('Policy Characteristics'!H:H,MATCH($C379,'Policy Characteristics'!$C:$C,0))),"",INDEX('Policy Characteristics'!H:H,MATCH($C379,'Policy Characteristics'!$C:$C,0)))</f>
        <v>0.01</v>
      </c>
      <c r="O379" s="277" t="str">
        <f>IF(ISBLANK(INDEX('Policy Characteristics'!I:I,MATCH($C379,'Policy Characteristics'!$C:$C,0))),"",INDEX('Policy Characteristics'!I:I,MATCH($C379,'Policy Characteristics'!$C:$C,0)))</f>
        <v>% of imports shifted</v>
      </c>
      <c r="P379" s="277" t="str">
        <f>IF(ISBLANK(INDEX('Policy Characteristics'!J:J,MATCH($C379,'Policy Characteristics'!$C:$C,0))),"",INDEX('Policy Characteristics'!J:J,MATCH($C379,'Policy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9" s="277" t="str">
        <f>IF(ISBLANK(INDEX('Policy Characteristics'!K:K,MATCH($C379,'Policy Characteristics'!$C:$C,0))),"",INDEX('Policy Characteristics'!K:K,MATCH($C379,'Policy Characteristics'!$C:$C,0)))</f>
        <v/>
      </c>
      <c r="R379" s="277" t="str">
        <f>IF(ISBLANK(INDEX('Policy Characteristics'!L:L,MATCH($C379,'Policy Characteristics'!$C:$C,0))),"",INDEX('Policy Characteristics'!L:L,MATCH($C379,'Policy Characteristics'!$C:$C,0)))</f>
        <v/>
      </c>
    </row>
    <row r="380" spans="1:19" x14ac:dyDescent="0.25">
      <c r="A380" s="277" t="str">
        <f>IF(ISBLANK(INDEX('Policy Characteristics'!A:A,MATCH($C380,'Policy Characteristics'!$C:$C,0))),"",INDEX('Policy Characteristics'!A:A,MATCH($C380,'Policy Characteristics'!$C:$C,0)))</f>
        <v>Industry</v>
      </c>
      <c r="B380" s="286" t="str">
        <f>IF(ISBLANK(INDEX('Policy Characteristics'!B:B,MATCH($C380,'Policy Characteristics'!$C:$C,0))),"",INDEX('Policy Characteristics'!B:B,MATCH($C380,'Policy Characteristics'!$C:$C,0)))</f>
        <v>Buy In-Region Products</v>
      </c>
      <c r="C380" s="277" t="str">
        <f t="shared" ref="C380:C402" si="27">C$378</f>
        <v>Fraction of Imported Industrial Outputs Shifted to In Region Suppliers</v>
      </c>
      <c r="D380" s="6" t="s">
        <v>3162</v>
      </c>
      <c r="E380" s="6"/>
      <c r="F380" t="s">
        <v>3126</v>
      </c>
      <c r="G380" s="48"/>
      <c r="H380" s="44">
        <v>1539</v>
      </c>
      <c r="I380" s="348" t="s">
        <v>44</v>
      </c>
      <c r="J380" s="278" t="str">
        <f>IF(ISBLANK(INDEX('Policy Characteristics'!D:D,MATCH($C380,'Policy Characteristics'!$C:$C,0))),"",INDEX('Policy Characteristics'!D:D,MATCH($C380,'Policy Characteristics'!$C:$C,0)))</f>
        <v>Buy In-Region Products</v>
      </c>
      <c r="K380" s="277" t="str">
        <f>IF(ISBLANK(INDEX('Policy Characteristics'!E:E,MATCH($C380,'Policy Characteristics'!$C:$C,0))),"",INDEX('Policy Characteristics'!E:E,MATCH($C380,'Policy Characteristics'!$C:$C,0)))</f>
        <v>indst buy in region outputs</v>
      </c>
      <c r="L380" s="285">
        <f>IF(ISBLANK(INDEX('Policy Characteristics'!F:F,MATCH($C380,'Policy Characteristics'!$C:$C,0))),"",INDEX('Policy Characteristics'!F:F,MATCH($C380,'Policy Characteristics'!$C:$C,0)))</f>
        <v>0</v>
      </c>
      <c r="M380" s="285">
        <f>IF(ISBLANK(INDEX('Policy Characteristics'!G:G,MATCH($C380,'Policy Characteristics'!$C:$C,0))),"",INDEX('Policy Characteristics'!G:G,MATCH($C380,'Policy Characteristics'!$C:$C,0)))</f>
        <v>0.5</v>
      </c>
      <c r="N380" s="285">
        <f>IF(ISBLANK(INDEX('Policy Characteristics'!H:H,MATCH($C380,'Policy Characteristics'!$C:$C,0))),"",INDEX('Policy Characteristics'!H:H,MATCH($C380,'Policy Characteristics'!$C:$C,0)))</f>
        <v>0.01</v>
      </c>
      <c r="O380" s="277" t="str">
        <f>IF(ISBLANK(INDEX('Policy Characteristics'!I:I,MATCH($C380,'Policy Characteristics'!$C:$C,0))),"",INDEX('Policy Characteristics'!I:I,MATCH($C380,'Policy Characteristics'!$C:$C,0)))</f>
        <v>% of imports shifted</v>
      </c>
      <c r="P380" s="277" t="str">
        <f>IF(ISBLANK(INDEX('Policy Characteristics'!J:J,MATCH($C380,'Policy Characteristics'!$C:$C,0))),"",INDEX('Policy Characteristics'!J:J,MATCH($C380,'Policy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0" s="277" t="str">
        <f>IF(ISBLANK(INDEX('Policy Characteristics'!K:K,MATCH($C380,'Policy Characteristics'!$C:$C,0))),"",INDEX('Policy Characteristics'!K:K,MATCH($C380,'Policy Characteristics'!$C:$C,0)))</f>
        <v/>
      </c>
      <c r="R380" s="277" t="str">
        <f>IF(ISBLANK(INDEX('Policy Characteristics'!L:L,MATCH($C380,'Policy Characteristics'!$C:$C,0))),"",INDEX('Policy Characteristics'!L:L,MATCH($C380,'Policy Characteristics'!$C:$C,0)))</f>
        <v/>
      </c>
    </row>
    <row r="381" spans="1:19" x14ac:dyDescent="0.25">
      <c r="A381" s="277" t="str">
        <f>IF(ISBLANK(INDEX('Policy Characteristics'!A:A,MATCH($C381,'Policy Characteristics'!$C:$C,0))),"",INDEX('Policy Characteristics'!A:A,MATCH($C381,'Policy Characteristics'!$C:$C,0)))</f>
        <v>Industry</v>
      </c>
      <c r="B381" s="286" t="str">
        <f>IF(ISBLANK(INDEX('Policy Characteristics'!B:B,MATCH($C381,'Policy Characteristics'!$C:$C,0))),"",INDEX('Policy Characteristics'!B:B,MATCH($C381,'Policy Characteristics'!$C:$C,0)))</f>
        <v>Buy In-Region Products</v>
      </c>
      <c r="C381" s="277" t="str">
        <f t="shared" si="27"/>
        <v>Fraction of Imported Industrial Outputs Shifted to In Region Suppliers</v>
      </c>
      <c r="D381" s="6" t="s">
        <v>3163</v>
      </c>
      <c r="E381" s="6"/>
      <c r="F381" t="s">
        <v>3127</v>
      </c>
      <c r="G381" s="48"/>
      <c r="H381" s="44">
        <v>1540</v>
      </c>
      <c r="I381" s="348" t="s">
        <v>44</v>
      </c>
      <c r="J381" s="278" t="str">
        <f>IF(ISBLANK(INDEX('Policy Characteristics'!D:D,MATCH($C381,'Policy Characteristics'!$C:$C,0))),"",INDEX('Policy Characteristics'!D:D,MATCH($C381,'Policy Characteristics'!$C:$C,0)))</f>
        <v>Buy In-Region Products</v>
      </c>
      <c r="K381" s="277" t="str">
        <f>IF(ISBLANK(INDEX('Policy Characteristics'!E:E,MATCH($C381,'Policy Characteristics'!$C:$C,0))),"",INDEX('Policy Characteristics'!E:E,MATCH($C381,'Policy Characteristics'!$C:$C,0)))</f>
        <v>indst buy in region outputs</v>
      </c>
      <c r="L381" s="285">
        <f>IF(ISBLANK(INDEX('Policy Characteristics'!F:F,MATCH($C381,'Policy Characteristics'!$C:$C,0))),"",INDEX('Policy Characteristics'!F:F,MATCH($C381,'Policy Characteristics'!$C:$C,0)))</f>
        <v>0</v>
      </c>
      <c r="M381" s="285">
        <f>IF(ISBLANK(INDEX('Policy Characteristics'!G:G,MATCH($C381,'Policy Characteristics'!$C:$C,0))),"",INDEX('Policy Characteristics'!G:G,MATCH($C381,'Policy Characteristics'!$C:$C,0)))</f>
        <v>0.5</v>
      </c>
      <c r="N381" s="285">
        <f>IF(ISBLANK(INDEX('Policy Characteristics'!H:H,MATCH($C381,'Policy Characteristics'!$C:$C,0))),"",INDEX('Policy Characteristics'!H:H,MATCH($C381,'Policy Characteristics'!$C:$C,0)))</f>
        <v>0.01</v>
      </c>
      <c r="O381" s="277" t="str">
        <f>IF(ISBLANK(INDEX('Policy Characteristics'!I:I,MATCH($C381,'Policy Characteristics'!$C:$C,0))),"",INDEX('Policy Characteristics'!I:I,MATCH($C381,'Policy Characteristics'!$C:$C,0)))</f>
        <v>% of imports shifted</v>
      </c>
      <c r="P381" s="277" t="str">
        <f>IF(ISBLANK(INDEX('Policy Characteristics'!J:J,MATCH($C381,'Policy Characteristics'!$C:$C,0))),"",INDEX('Policy Characteristics'!J:J,MATCH($C381,'Policy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1" s="277" t="str">
        <f>IF(ISBLANK(INDEX('Policy Characteristics'!K:K,MATCH($C381,'Policy Characteristics'!$C:$C,0))),"",INDEX('Policy Characteristics'!K:K,MATCH($C381,'Policy Characteristics'!$C:$C,0)))</f>
        <v/>
      </c>
      <c r="R381" s="277" t="str">
        <f>IF(ISBLANK(INDEX('Policy Characteristics'!L:L,MATCH($C381,'Policy Characteristics'!$C:$C,0))),"",INDEX('Policy Characteristics'!L:L,MATCH($C381,'Policy Characteristics'!$C:$C,0)))</f>
        <v/>
      </c>
    </row>
    <row r="382" spans="1:19" x14ac:dyDescent="0.25">
      <c r="A382" s="277" t="str">
        <f>IF(ISBLANK(INDEX('Policy Characteristics'!A:A,MATCH($C382,'Policy Characteristics'!$C:$C,0))),"",INDEX('Policy Characteristics'!A:A,MATCH($C382,'Policy Characteristics'!$C:$C,0)))</f>
        <v>Industry</v>
      </c>
      <c r="B382" s="286" t="str">
        <f>IF(ISBLANK(INDEX('Policy Characteristics'!B:B,MATCH($C382,'Policy Characteristics'!$C:$C,0))),"",INDEX('Policy Characteristics'!B:B,MATCH($C382,'Policy Characteristics'!$C:$C,0)))</f>
        <v>Buy In-Region Products</v>
      </c>
      <c r="C382" s="277" t="str">
        <f t="shared" si="27"/>
        <v>Fraction of Imported Industrial Outputs Shifted to In Region Suppliers</v>
      </c>
      <c r="D382" s="6" t="s">
        <v>3164</v>
      </c>
      <c r="E382" s="6"/>
      <c r="F382" t="s">
        <v>3128</v>
      </c>
      <c r="G382" s="48"/>
      <c r="H382" s="44">
        <v>1541</v>
      </c>
      <c r="I382" s="348" t="s">
        <v>44</v>
      </c>
      <c r="J382" s="278" t="str">
        <f>IF(ISBLANK(INDEX('Policy Characteristics'!D:D,MATCH($C382,'Policy Characteristics'!$C:$C,0))),"",INDEX('Policy Characteristics'!D:D,MATCH($C382,'Policy Characteristics'!$C:$C,0)))</f>
        <v>Buy In-Region Products</v>
      </c>
      <c r="K382" s="277" t="str">
        <f>IF(ISBLANK(INDEX('Policy Characteristics'!E:E,MATCH($C382,'Policy Characteristics'!$C:$C,0))),"",INDEX('Policy Characteristics'!E:E,MATCH($C382,'Policy Characteristics'!$C:$C,0)))</f>
        <v>indst buy in region outputs</v>
      </c>
      <c r="L382" s="285">
        <f>IF(ISBLANK(INDEX('Policy Characteristics'!F:F,MATCH($C382,'Policy Characteristics'!$C:$C,0))),"",INDEX('Policy Characteristics'!F:F,MATCH($C382,'Policy Characteristics'!$C:$C,0)))</f>
        <v>0</v>
      </c>
      <c r="M382" s="285">
        <f>IF(ISBLANK(INDEX('Policy Characteristics'!G:G,MATCH($C382,'Policy Characteristics'!$C:$C,0))),"",INDEX('Policy Characteristics'!G:G,MATCH($C382,'Policy Characteristics'!$C:$C,0)))</f>
        <v>0.5</v>
      </c>
      <c r="N382" s="285">
        <f>IF(ISBLANK(INDEX('Policy Characteristics'!H:H,MATCH($C382,'Policy Characteristics'!$C:$C,0))),"",INDEX('Policy Characteristics'!H:H,MATCH($C382,'Policy Characteristics'!$C:$C,0)))</f>
        <v>0.01</v>
      </c>
      <c r="O382" s="277" t="str">
        <f>IF(ISBLANK(INDEX('Policy Characteristics'!I:I,MATCH($C382,'Policy Characteristics'!$C:$C,0))),"",INDEX('Policy Characteristics'!I:I,MATCH($C382,'Policy Characteristics'!$C:$C,0)))</f>
        <v>% of imports shifted</v>
      </c>
      <c r="P382" s="277" t="str">
        <f>IF(ISBLANK(INDEX('Policy Characteristics'!J:J,MATCH($C382,'Policy Characteristics'!$C:$C,0))),"",INDEX('Policy Characteristics'!J:J,MATCH($C382,'Policy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2" s="277" t="str">
        <f>IF(ISBLANK(INDEX('Policy Characteristics'!K:K,MATCH($C382,'Policy Characteristics'!$C:$C,0))),"",INDEX('Policy Characteristics'!K:K,MATCH($C382,'Policy Characteristics'!$C:$C,0)))</f>
        <v/>
      </c>
      <c r="R382" s="277" t="str">
        <f>IF(ISBLANK(INDEX('Policy Characteristics'!L:L,MATCH($C382,'Policy Characteristics'!$C:$C,0))),"",INDEX('Policy Characteristics'!L:L,MATCH($C382,'Policy Characteristics'!$C:$C,0)))</f>
        <v/>
      </c>
    </row>
    <row r="383" spans="1:19" x14ac:dyDescent="0.25">
      <c r="A383" s="277" t="str">
        <f>IF(ISBLANK(INDEX('Policy Characteristics'!A:A,MATCH($C383,'Policy Characteristics'!$C:$C,0))),"",INDEX('Policy Characteristics'!A:A,MATCH($C383,'Policy Characteristics'!$C:$C,0)))</f>
        <v>Industry</v>
      </c>
      <c r="B383" s="286" t="str">
        <f>IF(ISBLANK(INDEX('Policy Characteristics'!B:B,MATCH($C383,'Policy Characteristics'!$C:$C,0))),"",INDEX('Policy Characteristics'!B:B,MATCH($C383,'Policy Characteristics'!$C:$C,0)))</f>
        <v>Buy In-Region Products</v>
      </c>
      <c r="C383" s="277" t="str">
        <f t="shared" si="27"/>
        <v>Fraction of Imported Industrial Outputs Shifted to In Region Suppliers</v>
      </c>
      <c r="D383" s="6" t="s">
        <v>3165</v>
      </c>
      <c r="E383" s="6"/>
      <c r="F383" t="s">
        <v>3129</v>
      </c>
      <c r="G383" s="48"/>
      <c r="H383" s="44">
        <v>1542</v>
      </c>
      <c r="I383" s="348" t="s">
        <v>44</v>
      </c>
      <c r="J383" s="278" t="str">
        <f>IF(ISBLANK(INDEX('Policy Characteristics'!D:D,MATCH($C383,'Policy Characteristics'!$C:$C,0))),"",INDEX('Policy Characteristics'!D:D,MATCH($C383,'Policy Characteristics'!$C:$C,0)))</f>
        <v>Buy In-Region Products</v>
      </c>
      <c r="K383" s="277" t="str">
        <f>IF(ISBLANK(INDEX('Policy Characteristics'!E:E,MATCH($C383,'Policy Characteristics'!$C:$C,0))),"",INDEX('Policy Characteristics'!E:E,MATCH($C383,'Policy Characteristics'!$C:$C,0)))</f>
        <v>indst buy in region outputs</v>
      </c>
      <c r="L383" s="285">
        <f>IF(ISBLANK(INDEX('Policy Characteristics'!F:F,MATCH($C383,'Policy Characteristics'!$C:$C,0))),"",INDEX('Policy Characteristics'!F:F,MATCH($C383,'Policy Characteristics'!$C:$C,0)))</f>
        <v>0</v>
      </c>
      <c r="M383" s="285">
        <f>IF(ISBLANK(INDEX('Policy Characteristics'!G:G,MATCH($C383,'Policy Characteristics'!$C:$C,0))),"",INDEX('Policy Characteristics'!G:G,MATCH($C383,'Policy Characteristics'!$C:$C,0)))</f>
        <v>0.5</v>
      </c>
      <c r="N383" s="285">
        <f>IF(ISBLANK(INDEX('Policy Characteristics'!H:H,MATCH($C383,'Policy Characteristics'!$C:$C,0))),"",INDEX('Policy Characteristics'!H:H,MATCH($C383,'Policy Characteristics'!$C:$C,0)))</f>
        <v>0.01</v>
      </c>
      <c r="O383" s="277" t="str">
        <f>IF(ISBLANK(INDEX('Policy Characteristics'!I:I,MATCH($C383,'Policy Characteristics'!$C:$C,0))),"",INDEX('Policy Characteristics'!I:I,MATCH($C383,'Policy Characteristics'!$C:$C,0)))</f>
        <v>% of imports shifted</v>
      </c>
      <c r="P383" s="277" t="str">
        <f>IF(ISBLANK(INDEX('Policy Characteristics'!J:J,MATCH($C383,'Policy Characteristics'!$C:$C,0))),"",INDEX('Policy Characteristics'!J:J,MATCH($C383,'Policy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3" s="277" t="str">
        <f>IF(ISBLANK(INDEX('Policy Characteristics'!K:K,MATCH($C383,'Policy Characteristics'!$C:$C,0))),"",INDEX('Policy Characteristics'!K:K,MATCH($C383,'Policy Characteristics'!$C:$C,0)))</f>
        <v/>
      </c>
      <c r="R383" s="277" t="str">
        <f>IF(ISBLANK(INDEX('Policy Characteristics'!L:L,MATCH($C383,'Policy Characteristics'!$C:$C,0))),"",INDEX('Policy Characteristics'!L:L,MATCH($C383,'Policy Characteristics'!$C:$C,0)))</f>
        <v/>
      </c>
    </row>
    <row r="384" spans="1:19" x14ac:dyDescent="0.25">
      <c r="A384" s="277" t="str">
        <f>IF(ISBLANK(INDEX('Policy Characteristics'!A:A,MATCH($C384,'Policy Characteristics'!$C:$C,0))),"",INDEX('Policy Characteristics'!A:A,MATCH($C384,'Policy Characteristics'!$C:$C,0)))</f>
        <v>Industry</v>
      </c>
      <c r="B384" s="286" t="str">
        <f>IF(ISBLANK(INDEX('Policy Characteristics'!B:B,MATCH($C384,'Policy Characteristics'!$C:$C,0))),"",INDEX('Policy Characteristics'!B:B,MATCH($C384,'Policy Characteristics'!$C:$C,0)))</f>
        <v>Buy In-Region Products</v>
      </c>
      <c r="C384" s="277" t="str">
        <f t="shared" si="27"/>
        <v>Fraction of Imported Industrial Outputs Shifted to In Region Suppliers</v>
      </c>
      <c r="D384" s="6" t="s">
        <v>3166</v>
      </c>
      <c r="E384" s="6"/>
      <c r="F384" t="s">
        <v>3130</v>
      </c>
      <c r="G384" s="48"/>
      <c r="H384" s="44">
        <v>1543</v>
      </c>
      <c r="I384" s="348" t="s">
        <v>44</v>
      </c>
      <c r="J384" s="278" t="str">
        <f>IF(ISBLANK(INDEX('Policy Characteristics'!D:D,MATCH($C384,'Policy Characteristics'!$C:$C,0))),"",INDEX('Policy Characteristics'!D:D,MATCH($C384,'Policy Characteristics'!$C:$C,0)))</f>
        <v>Buy In-Region Products</v>
      </c>
      <c r="K384" s="277" t="str">
        <f>IF(ISBLANK(INDEX('Policy Characteristics'!E:E,MATCH($C384,'Policy Characteristics'!$C:$C,0))),"",INDEX('Policy Characteristics'!E:E,MATCH($C384,'Policy Characteristics'!$C:$C,0)))</f>
        <v>indst buy in region outputs</v>
      </c>
      <c r="L384" s="285">
        <f>IF(ISBLANK(INDEX('Policy Characteristics'!F:F,MATCH($C384,'Policy Characteristics'!$C:$C,0))),"",INDEX('Policy Characteristics'!F:F,MATCH($C384,'Policy Characteristics'!$C:$C,0)))</f>
        <v>0</v>
      </c>
      <c r="M384" s="285">
        <f>IF(ISBLANK(INDEX('Policy Characteristics'!G:G,MATCH($C384,'Policy Characteristics'!$C:$C,0))),"",INDEX('Policy Characteristics'!G:G,MATCH($C384,'Policy Characteristics'!$C:$C,0)))</f>
        <v>0.5</v>
      </c>
      <c r="N384" s="285">
        <f>IF(ISBLANK(INDEX('Policy Characteristics'!H:H,MATCH($C384,'Policy Characteristics'!$C:$C,0))),"",INDEX('Policy Characteristics'!H:H,MATCH($C384,'Policy Characteristics'!$C:$C,0)))</f>
        <v>0.01</v>
      </c>
      <c r="O384" s="277" t="str">
        <f>IF(ISBLANK(INDEX('Policy Characteristics'!I:I,MATCH($C384,'Policy Characteristics'!$C:$C,0))),"",INDEX('Policy Characteristics'!I:I,MATCH($C384,'Policy Characteristics'!$C:$C,0)))</f>
        <v>% of imports shifted</v>
      </c>
      <c r="P384" s="277" t="str">
        <f>IF(ISBLANK(INDEX('Policy Characteristics'!J:J,MATCH($C384,'Policy Characteristics'!$C:$C,0))),"",INDEX('Policy Characteristics'!J:J,MATCH($C384,'Policy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4" s="277" t="str">
        <f>IF(ISBLANK(INDEX('Policy Characteristics'!K:K,MATCH($C384,'Policy Characteristics'!$C:$C,0))),"",INDEX('Policy Characteristics'!K:K,MATCH($C384,'Policy Characteristics'!$C:$C,0)))</f>
        <v/>
      </c>
      <c r="R384" s="277" t="str">
        <f>IF(ISBLANK(INDEX('Policy Characteristics'!L:L,MATCH($C384,'Policy Characteristics'!$C:$C,0))),"",INDEX('Policy Characteristics'!L:L,MATCH($C384,'Policy Characteristics'!$C:$C,0)))</f>
        <v/>
      </c>
    </row>
    <row r="385" spans="1:18" x14ac:dyDescent="0.25">
      <c r="A385" s="277" t="str">
        <f>IF(ISBLANK(INDEX('Policy Characteristics'!A:A,MATCH($C385,'Policy Characteristics'!$C:$C,0))),"",INDEX('Policy Characteristics'!A:A,MATCH($C385,'Policy Characteristics'!$C:$C,0)))</f>
        <v>Industry</v>
      </c>
      <c r="B385" s="286" t="str">
        <f>IF(ISBLANK(INDEX('Policy Characteristics'!B:B,MATCH($C385,'Policy Characteristics'!$C:$C,0))),"",INDEX('Policy Characteristics'!B:B,MATCH($C385,'Policy Characteristics'!$C:$C,0)))</f>
        <v>Buy In-Region Products</v>
      </c>
      <c r="C385" s="277" t="str">
        <f t="shared" si="27"/>
        <v>Fraction of Imported Industrial Outputs Shifted to In Region Suppliers</v>
      </c>
      <c r="D385" s="6" t="s">
        <v>3167</v>
      </c>
      <c r="E385" s="6"/>
      <c r="F385" t="s">
        <v>3131</v>
      </c>
      <c r="G385" s="48"/>
      <c r="H385" s="44">
        <v>1544</v>
      </c>
      <c r="I385" s="348" t="s">
        <v>44</v>
      </c>
      <c r="J385" s="278" t="str">
        <f>IF(ISBLANK(INDEX('Policy Characteristics'!D:D,MATCH($C385,'Policy Characteristics'!$C:$C,0))),"",INDEX('Policy Characteristics'!D:D,MATCH($C385,'Policy Characteristics'!$C:$C,0)))</f>
        <v>Buy In-Region Products</v>
      </c>
      <c r="K385" s="277" t="str">
        <f>IF(ISBLANK(INDEX('Policy Characteristics'!E:E,MATCH($C385,'Policy Characteristics'!$C:$C,0))),"",INDEX('Policy Characteristics'!E:E,MATCH($C385,'Policy Characteristics'!$C:$C,0)))</f>
        <v>indst buy in region outputs</v>
      </c>
      <c r="L385" s="285">
        <f>IF(ISBLANK(INDEX('Policy Characteristics'!F:F,MATCH($C385,'Policy Characteristics'!$C:$C,0))),"",INDEX('Policy Characteristics'!F:F,MATCH($C385,'Policy Characteristics'!$C:$C,0)))</f>
        <v>0</v>
      </c>
      <c r="M385" s="285">
        <f>IF(ISBLANK(INDEX('Policy Characteristics'!G:G,MATCH($C385,'Policy Characteristics'!$C:$C,0))),"",INDEX('Policy Characteristics'!G:G,MATCH($C385,'Policy Characteristics'!$C:$C,0)))</f>
        <v>0.5</v>
      </c>
      <c r="N385" s="285">
        <f>IF(ISBLANK(INDEX('Policy Characteristics'!H:H,MATCH($C385,'Policy Characteristics'!$C:$C,0))),"",INDEX('Policy Characteristics'!H:H,MATCH($C385,'Policy Characteristics'!$C:$C,0)))</f>
        <v>0.01</v>
      </c>
      <c r="O385" s="277" t="str">
        <f>IF(ISBLANK(INDEX('Policy Characteristics'!I:I,MATCH($C385,'Policy Characteristics'!$C:$C,0))),"",INDEX('Policy Characteristics'!I:I,MATCH($C385,'Policy Characteristics'!$C:$C,0)))</f>
        <v>% of imports shifted</v>
      </c>
      <c r="P385" s="277" t="str">
        <f>IF(ISBLANK(INDEX('Policy Characteristics'!J:J,MATCH($C385,'Policy Characteristics'!$C:$C,0))),"",INDEX('Policy Characteristics'!J:J,MATCH($C385,'Policy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5" s="277" t="str">
        <f>IF(ISBLANK(INDEX('Policy Characteristics'!K:K,MATCH($C385,'Policy Characteristics'!$C:$C,0))),"",INDEX('Policy Characteristics'!K:K,MATCH($C385,'Policy Characteristics'!$C:$C,0)))</f>
        <v/>
      </c>
      <c r="R385" s="277" t="str">
        <f>IF(ISBLANK(INDEX('Policy Characteristics'!L:L,MATCH($C385,'Policy Characteristics'!$C:$C,0))),"",INDEX('Policy Characteristics'!L:L,MATCH($C385,'Policy Characteristics'!$C:$C,0)))</f>
        <v/>
      </c>
    </row>
    <row r="386" spans="1:18" x14ac:dyDescent="0.25">
      <c r="A386" s="277" t="str">
        <f>IF(ISBLANK(INDEX('Policy Characteristics'!A:A,MATCH($C386,'Policy Characteristics'!$C:$C,0))),"",INDEX('Policy Characteristics'!A:A,MATCH($C386,'Policy Characteristics'!$C:$C,0)))</f>
        <v>Industry</v>
      </c>
      <c r="B386" s="286" t="str">
        <f>IF(ISBLANK(INDEX('Policy Characteristics'!B:B,MATCH($C386,'Policy Characteristics'!$C:$C,0))),"",INDEX('Policy Characteristics'!B:B,MATCH($C386,'Policy Characteristics'!$C:$C,0)))</f>
        <v>Buy In-Region Products</v>
      </c>
      <c r="C386" s="277" t="str">
        <f t="shared" si="27"/>
        <v>Fraction of Imported Industrial Outputs Shifted to In Region Suppliers</v>
      </c>
      <c r="D386" s="6" t="s">
        <v>3168</v>
      </c>
      <c r="E386" s="6"/>
      <c r="F386" t="s">
        <v>3132</v>
      </c>
      <c r="G386" s="48"/>
      <c r="H386" s="44">
        <v>1545</v>
      </c>
      <c r="I386" s="348" t="s">
        <v>44</v>
      </c>
      <c r="J386" s="278" t="str">
        <f>IF(ISBLANK(INDEX('Policy Characteristics'!D:D,MATCH($C386,'Policy Characteristics'!$C:$C,0))),"",INDEX('Policy Characteristics'!D:D,MATCH($C386,'Policy Characteristics'!$C:$C,0)))</f>
        <v>Buy In-Region Products</v>
      </c>
      <c r="K386" s="277" t="str">
        <f>IF(ISBLANK(INDEX('Policy Characteristics'!E:E,MATCH($C386,'Policy Characteristics'!$C:$C,0))),"",INDEX('Policy Characteristics'!E:E,MATCH($C386,'Policy Characteristics'!$C:$C,0)))</f>
        <v>indst buy in region outputs</v>
      </c>
      <c r="L386" s="285">
        <f>IF(ISBLANK(INDEX('Policy Characteristics'!F:F,MATCH($C386,'Policy Characteristics'!$C:$C,0))),"",INDEX('Policy Characteristics'!F:F,MATCH($C386,'Policy Characteristics'!$C:$C,0)))</f>
        <v>0</v>
      </c>
      <c r="M386" s="285">
        <f>IF(ISBLANK(INDEX('Policy Characteristics'!G:G,MATCH($C386,'Policy Characteristics'!$C:$C,0))),"",INDEX('Policy Characteristics'!G:G,MATCH($C386,'Policy Characteristics'!$C:$C,0)))</f>
        <v>0.5</v>
      </c>
      <c r="N386" s="285">
        <f>IF(ISBLANK(INDEX('Policy Characteristics'!H:H,MATCH($C386,'Policy Characteristics'!$C:$C,0))),"",INDEX('Policy Characteristics'!H:H,MATCH($C386,'Policy Characteristics'!$C:$C,0)))</f>
        <v>0.01</v>
      </c>
      <c r="O386" s="277" t="str">
        <f>IF(ISBLANK(INDEX('Policy Characteristics'!I:I,MATCH($C386,'Policy Characteristics'!$C:$C,0))),"",INDEX('Policy Characteristics'!I:I,MATCH($C386,'Policy Characteristics'!$C:$C,0)))</f>
        <v>% of imports shifted</v>
      </c>
      <c r="P386" s="277" t="str">
        <f>IF(ISBLANK(INDEX('Policy Characteristics'!J:J,MATCH($C386,'Policy Characteristics'!$C:$C,0))),"",INDEX('Policy Characteristics'!J:J,MATCH($C386,'Policy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6" s="277" t="str">
        <f>IF(ISBLANK(INDEX('Policy Characteristics'!K:K,MATCH($C386,'Policy Characteristics'!$C:$C,0))),"",INDEX('Policy Characteristics'!K:K,MATCH($C386,'Policy Characteristics'!$C:$C,0)))</f>
        <v/>
      </c>
      <c r="R386" s="277" t="str">
        <f>IF(ISBLANK(INDEX('Policy Characteristics'!L:L,MATCH($C386,'Policy Characteristics'!$C:$C,0))),"",INDEX('Policy Characteristics'!L:L,MATCH($C386,'Policy Characteristics'!$C:$C,0)))</f>
        <v/>
      </c>
    </row>
    <row r="387" spans="1:18" x14ac:dyDescent="0.25">
      <c r="A387" s="277" t="str">
        <f>IF(ISBLANK(INDEX('Policy Characteristics'!A:A,MATCH($C387,'Policy Characteristics'!$C:$C,0))),"",INDEX('Policy Characteristics'!A:A,MATCH($C387,'Policy Characteristics'!$C:$C,0)))</f>
        <v>Industry</v>
      </c>
      <c r="B387" s="286" t="str">
        <f>IF(ISBLANK(INDEX('Policy Characteristics'!B:B,MATCH($C387,'Policy Characteristics'!$C:$C,0))),"",INDEX('Policy Characteristics'!B:B,MATCH($C387,'Policy Characteristics'!$C:$C,0)))</f>
        <v>Buy In-Region Products</v>
      </c>
      <c r="C387" s="277" t="str">
        <f t="shared" si="27"/>
        <v>Fraction of Imported Industrial Outputs Shifted to In Region Suppliers</v>
      </c>
      <c r="D387" s="6" t="s">
        <v>3169</v>
      </c>
      <c r="E387" s="6"/>
      <c r="F387" t="s">
        <v>2650</v>
      </c>
      <c r="G387" s="48"/>
      <c r="H387" s="44">
        <v>1546</v>
      </c>
      <c r="I387" s="348" t="s">
        <v>44</v>
      </c>
      <c r="J387" s="278" t="str">
        <f>IF(ISBLANK(INDEX('Policy Characteristics'!D:D,MATCH($C387,'Policy Characteristics'!$C:$C,0))),"",INDEX('Policy Characteristics'!D:D,MATCH($C387,'Policy Characteristics'!$C:$C,0)))</f>
        <v>Buy In-Region Products</v>
      </c>
      <c r="K387" s="277" t="str">
        <f>IF(ISBLANK(INDEX('Policy Characteristics'!E:E,MATCH($C387,'Policy Characteristics'!$C:$C,0))),"",INDEX('Policy Characteristics'!E:E,MATCH($C387,'Policy Characteristics'!$C:$C,0)))</f>
        <v>indst buy in region outputs</v>
      </c>
      <c r="L387" s="285">
        <f>IF(ISBLANK(INDEX('Policy Characteristics'!F:F,MATCH($C387,'Policy Characteristics'!$C:$C,0))),"",INDEX('Policy Characteristics'!F:F,MATCH($C387,'Policy Characteristics'!$C:$C,0)))</f>
        <v>0</v>
      </c>
      <c r="M387" s="285">
        <f>IF(ISBLANK(INDEX('Policy Characteristics'!G:G,MATCH($C387,'Policy Characteristics'!$C:$C,0))),"",INDEX('Policy Characteristics'!G:G,MATCH($C387,'Policy Characteristics'!$C:$C,0)))</f>
        <v>0.5</v>
      </c>
      <c r="N387" s="285">
        <f>IF(ISBLANK(INDEX('Policy Characteristics'!H:H,MATCH($C387,'Policy Characteristics'!$C:$C,0))),"",INDEX('Policy Characteristics'!H:H,MATCH($C387,'Policy Characteristics'!$C:$C,0)))</f>
        <v>0.01</v>
      </c>
      <c r="O387" s="277" t="str">
        <f>IF(ISBLANK(INDEX('Policy Characteristics'!I:I,MATCH($C387,'Policy Characteristics'!$C:$C,0))),"",INDEX('Policy Characteristics'!I:I,MATCH($C387,'Policy Characteristics'!$C:$C,0)))</f>
        <v>% of imports shifted</v>
      </c>
      <c r="P387" s="277" t="str">
        <f>IF(ISBLANK(INDEX('Policy Characteristics'!J:J,MATCH($C387,'Policy Characteristics'!$C:$C,0))),"",INDEX('Policy Characteristics'!J:J,MATCH($C387,'Policy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7" s="277" t="str">
        <f>IF(ISBLANK(INDEX('Policy Characteristics'!K:K,MATCH($C387,'Policy Characteristics'!$C:$C,0))),"",INDEX('Policy Characteristics'!K:K,MATCH($C387,'Policy Characteristics'!$C:$C,0)))</f>
        <v/>
      </c>
      <c r="R387" s="277" t="str">
        <f>IF(ISBLANK(INDEX('Policy Characteristics'!L:L,MATCH($C387,'Policy Characteristics'!$C:$C,0))),"",INDEX('Policy Characteristics'!L:L,MATCH($C387,'Policy Characteristics'!$C:$C,0)))</f>
        <v/>
      </c>
    </row>
    <row r="388" spans="1:18" x14ac:dyDescent="0.25">
      <c r="A388" s="277" t="str">
        <f>IF(ISBLANK(INDEX('Policy Characteristics'!A:A,MATCH($C388,'Policy Characteristics'!$C:$C,0))),"",INDEX('Policy Characteristics'!A:A,MATCH($C388,'Policy Characteristics'!$C:$C,0)))</f>
        <v>Industry</v>
      </c>
      <c r="B388" s="286" t="str">
        <f>IF(ISBLANK(INDEX('Policy Characteristics'!B:B,MATCH($C388,'Policy Characteristics'!$C:$C,0))),"",INDEX('Policy Characteristics'!B:B,MATCH($C388,'Policy Characteristics'!$C:$C,0)))</f>
        <v>Buy In-Region Products</v>
      </c>
      <c r="C388" s="277" t="str">
        <f t="shared" si="27"/>
        <v>Fraction of Imported Industrial Outputs Shifted to In Region Suppliers</v>
      </c>
      <c r="D388" s="6" t="s">
        <v>3170</v>
      </c>
      <c r="E388" s="6"/>
      <c r="F388" t="s">
        <v>3133</v>
      </c>
      <c r="G388" s="48"/>
      <c r="H388" s="44">
        <v>1547</v>
      </c>
      <c r="I388" s="348" t="s">
        <v>44</v>
      </c>
      <c r="J388" s="278" t="str">
        <f>IF(ISBLANK(INDEX('Policy Characteristics'!D:D,MATCH($C388,'Policy Characteristics'!$C:$C,0))),"",INDEX('Policy Characteristics'!D:D,MATCH($C388,'Policy Characteristics'!$C:$C,0)))</f>
        <v>Buy In-Region Products</v>
      </c>
      <c r="K388" s="277" t="str">
        <f>IF(ISBLANK(INDEX('Policy Characteristics'!E:E,MATCH($C388,'Policy Characteristics'!$C:$C,0))),"",INDEX('Policy Characteristics'!E:E,MATCH($C388,'Policy Characteristics'!$C:$C,0)))</f>
        <v>indst buy in region outputs</v>
      </c>
      <c r="L388" s="285">
        <f>IF(ISBLANK(INDEX('Policy Characteristics'!F:F,MATCH($C388,'Policy Characteristics'!$C:$C,0))),"",INDEX('Policy Characteristics'!F:F,MATCH($C388,'Policy Characteristics'!$C:$C,0)))</f>
        <v>0</v>
      </c>
      <c r="M388" s="285">
        <f>IF(ISBLANK(INDEX('Policy Characteristics'!G:G,MATCH($C388,'Policy Characteristics'!$C:$C,0))),"",INDEX('Policy Characteristics'!G:G,MATCH($C388,'Policy Characteristics'!$C:$C,0)))</f>
        <v>0.5</v>
      </c>
      <c r="N388" s="285">
        <f>IF(ISBLANK(INDEX('Policy Characteristics'!H:H,MATCH($C388,'Policy Characteristics'!$C:$C,0))),"",INDEX('Policy Characteristics'!H:H,MATCH($C388,'Policy Characteristics'!$C:$C,0)))</f>
        <v>0.01</v>
      </c>
      <c r="O388" s="277" t="str">
        <f>IF(ISBLANK(INDEX('Policy Characteristics'!I:I,MATCH($C388,'Policy Characteristics'!$C:$C,0))),"",INDEX('Policy Characteristics'!I:I,MATCH($C388,'Policy Characteristics'!$C:$C,0)))</f>
        <v>% of imports shifted</v>
      </c>
      <c r="P388" s="277"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8" s="277" t="str">
        <f>IF(ISBLANK(INDEX('Policy Characteristics'!K:K,MATCH($C388,'Policy Characteristics'!$C:$C,0))),"",INDEX('Policy Characteristics'!K:K,MATCH($C388,'Policy Characteristics'!$C:$C,0)))</f>
        <v/>
      </c>
      <c r="R388" s="277" t="str">
        <f>IF(ISBLANK(INDEX('Policy Characteristics'!L:L,MATCH($C388,'Policy Characteristics'!$C:$C,0))),"",INDEX('Policy Characteristics'!L:L,MATCH($C388,'Policy Characteristics'!$C:$C,0)))</f>
        <v/>
      </c>
    </row>
    <row r="389" spans="1:18"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s="277" t="str">
        <f t="shared" si="27"/>
        <v>Fraction of Imported Industrial Outputs Shifted to In Region Suppliers</v>
      </c>
      <c r="D389" s="6" t="s">
        <v>3171</v>
      </c>
      <c r="E389" s="6"/>
      <c r="F389" t="s">
        <v>3134</v>
      </c>
      <c r="G389" s="48"/>
      <c r="H389" s="44">
        <v>1548</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8"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 t="shared" si="27"/>
        <v>Fraction of Imported Industrial Outputs Shifted to In Region Suppliers</v>
      </c>
      <c r="D390" s="6" t="s">
        <v>3172</v>
      </c>
      <c r="E390" s="6"/>
      <c r="F390" t="s">
        <v>3135</v>
      </c>
      <c r="G390" s="48"/>
      <c r="H390" s="44">
        <v>1549</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8"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si="27"/>
        <v>Fraction of Imported Industrial Outputs Shifted to In Region Suppliers</v>
      </c>
      <c r="D391" s="6" t="s">
        <v>3173</v>
      </c>
      <c r="E391" s="6"/>
      <c r="F391" t="s">
        <v>2651</v>
      </c>
      <c r="G391" s="48"/>
      <c r="H391" s="44">
        <v>1550</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8"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7"/>
        <v>Fraction of Imported Industrial Outputs Shifted to In Region Suppliers</v>
      </c>
      <c r="D392" s="6" t="s">
        <v>3174</v>
      </c>
      <c r="E392" s="6"/>
      <c r="F392" t="s">
        <v>3136</v>
      </c>
      <c r="G392" s="48"/>
      <c r="H392" s="44">
        <v>1551</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8"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7"/>
        <v>Fraction of Imported Industrial Outputs Shifted to In Region Suppliers</v>
      </c>
      <c r="D393" s="6" t="s">
        <v>3175</v>
      </c>
      <c r="E393" s="6"/>
      <c r="F393" t="s">
        <v>3137</v>
      </c>
      <c r="G393" s="48"/>
      <c r="H393" s="44">
        <v>1552</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8"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7"/>
        <v>Fraction of Imported Industrial Outputs Shifted to In Region Suppliers</v>
      </c>
      <c r="D394" s="6" t="s">
        <v>3176</v>
      </c>
      <c r="E394" s="6"/>
      <c r="F394" t="s">
        <v>3138</v>
      </c>
      <c r="G394" s="48"/>
      <c r="H394" s="44">
        <v>1553</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8"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7"/>
        <v>Fraction of Imported Industrial Outputs Shifted to In Region Suppliers</v>
      </c>
      <c r="D395" s="6" t="s">
        <v>3177</v>
      </c>
      <c r="E395" s="6"/>
      <c r="F395" t="s">
        <v>3139</v>
      </c>
      <c r="G395" s="48"/>
      <c r="H395" s="44">
        <v>1554</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8"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7"/>
        <v>Fraction of Imported Industrial Outputs Shifted to In Region Suppliers</v>
      </c>
      <c r="D396" s="6" t="s">
        <v>3178</v>
      </c>
      <c r="E396" s="6"/>
      <c r="F396" t="s">
        <v>3140</v>
      </c>
      <c r="G396" s="48"/>
      <c r="H396" s="44">
        <v>1555</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8"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7"/>
        <v>Fraction of Imported Industrial Outputs Shifted to In Region Suppliers</v>
      </c>
      <c r="D397" s="6" t="s">
        <v>3179</v>
      </c>
      <c r="E397" s="6"/>
      <c r="F397" t="s">
        <v>3141</v>
      </c>
      <c r="G397" s="48"/>
      <c r="H397" s="44">
        <v>1556</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8"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7"/>
        <v>Fraction of Imported Industrial Outputs Shifted to In Region Suppliers</v>
      </c>
      <c r="D398" s="6" t="s">
        <v>3180</v>
      </c>
      <c r="E398" s="6"/>
      <c r="F398" t="s">
        <v>3142</v>
      </c>
      <c r="G398" s="48"/>
      <c r="H398" s="44">
        <v>1557</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8"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7"/>
        <v>Fraction of Imported Industrial Outputs Shifted to In Region Suppliers</v>
      </c>
      <c r="D399" s="6" t="s">
        <v>3181</v>
      </c>
      <c r="E399" s="6"/>
      <c r="F399" t="s">
        <v>3143</v>
      </c>
      <c r="G399" s="48"/>
      <c r="H399" s="44">
        <v>1558</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8"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7"/>
        <v>Fraction of Imported Industrial Outputs Shifted to In Region Suppliers</v>
      </c>
      <c r="D400" s="6" t="s">
        <v>3182</v>
      </c>
      <c r="E400" s="6"/>
      <c r="F400" t="s">
        <v>3144</v>
      </c>
      <c r="G400" s="48"/>
      <c r="H400" s="44">
        <v>1559</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7"/>
        <v>Fraction of Imported Industrial Outputs Shifted to In Region Suppliers</v>
      </c>
      <c r="D401" s="6" t="s">
        <v>3183</v>
      </c>
      <c r="E401" s="6"/>
      <c r="F401" t="s">
        <v>3186</v>
      </c>
      <c r="G401" s="48"/>
      <c r="H401" s="44">
        <v>1560</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7"/>
        <v>Fraction of Imported Industrial Outputs Shifted to In Region Suppliers</v>
      </c>
      <c r="D402" s="6" t="s">
        <v>3184</v>
      </c>
      <c r="E402" s="6"/>
      <c r="F402" t="s">
        <v>3145</v>
      </c>
      <c r="G402" s="48"/>
      <c r="H402" s="44">
        <v>1561</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Carbon Capture and Sequestration</v>
      </c>
      <c r="C403" t="s">
        <v>3119</v>
      </c>
      <c r="D403" s="47" t="s">
        <v>3160</v>
      </c>
      <c r="E403" s="6" t="s">
        <v>3122</v>
      </c>
      <c r="F403" t="s">
        <v>3185</v>
      </c>
      <c r="G403" s="47" t="s">
        <v>3123</v>
      </c>
      <c r="H403" s="44">
        <v>908</v>
      </c>
      <c r="I403" s="349" t="s">
        <v>45</v>
      </c>
      <c r="J403" s="278" t="str">
        <f>IF(ISBLANK(INDEX('Policy Characteristics'!D:D,MATCH($C403,'Policy Characteristics'!$C:$C,0))),"",INDEX('Policy Characteristics'!D:D,MATCH($C403,'Policy Characteristics'!$C:$C,0)))</f>
        <v>Industry CCS</v>
      </c>
      <c r="K403" s="277" t="str">
        <f>IF(ISBLANK(INDEX('Policy Characteristics'!E:E,MATCH($C403,'Policy Characteristics'!$C:$C,0))),"",INDEX('Policy Characteristics'!E:E,MATCH($C403,'Policy Characteristics'!$C:$C,0)))</f>
        <v>indst CCS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1</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CO2 captured</v>
      </c>
      <c r="P403" s="277"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277" t="str">
        <f>IF(ISBLANK(INDEX('Policy Characteristics'!K:K,MATCH($C403,'Policy Characteristics'!$C:$C,0))),"",INDEX('Policy Characteristics'!K:K,MATCH($C403,'Policy Characteristics'!$C:$C,0)))</f>
        <v>ccs.html#ccs</v>
      </c>
      <c r="R403" s="277" t="str">
        <f>IF(ISBLANK(INDEX('Policy Characteristics'!L:L,MATCH($C403,'Policy Characteristics'!$C:$C,0))),"",INDEX('Policy Characteristics'!L:L,MATCH($C403,'Policy Characteristics'!$C:$C,0)))</f>
        <v>carbon-capture-and-sequestration.html</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Carbon Capture and Sequestration</v>
      </c>
      <c r="C404" s="277" t="str">
        <f t="shared" ref="C404:C419" si="28">C$403</f>
        <v>Industry Sector Fraction of Potential Additional CCS Achieved</v>
      </c>
      <c r="D404" s="47" t="s">
        <v>3160</v>
      </c>
      <c r="E404" s="6" t="s">
        <v>2602</v>
      </c>
      <c r="F404" t="s">
        <v>3185</v>
      </c>
      <c r="G404" s="47" t="s">
        <v>3124</v>
      </c>
      <c r="H404" s="44">
        <v>909</v>
      </c>
      <c r="I404" s="349" t="s">
        <v>45</v>
      </c>
      <c r="J404" s="278" t="str">
        <f>IF(ISBLANK(INDEX('Policy Characteristics'!D:D,MATCH($C404,'Policy Characteristics'!$C:$C,0))),"",INDEX('Policy Characteristics'!D:D,MATCH($C404,'Policy Characteristics'!$C:$C,0)))</f>
        <v>Industry CCS</v>
      </c>
      <c r="K404" s="277" t="str">
        <f>IF(ISBLANK(INDEX('Policy Characteristics'!E:E,MATCH($C404,'Policy Characteristics'!$C:$C,0))),"",INDEX('Policy Characteristics'!E:E,MATCH($C404,'Policy Characteristics'!$C:$C,0)))</f>
        <v>indst CCS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1</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CO2 captured</v>
      </c>
      <c r="P404" s="277"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277" t="str">
        <f>IF(ISBLANK(INDEX('Policy Characteristics'!K:K,MATCH($C404,'Policy Characteristics'!$C:$C,0))),"",INDEX('Policy Characteristics'!K:K,MATCH($C404,'Policy Characteristics'!$C:$C,0)))</f>
        <v>ccs.html#ccs</v>
      </c>
      <c r="R404" s="277" t="str">
        <f>IF(ISBLANK(INDEX('Policy Characteristics'!L:L,MATCH($C404,'Policy Characteristics'!$C:$C,0))),"",INDEX('Policy Characteristics'!L:L,MATCH($C404,'Policy Characteristics'!$C:$C,0)))</f>
        <v>carbon-capture-and-sequestration.html</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Carbon Capture and Sequestration</v>
      </c>
      <c r="C405" s="277" t="str">
        <f t="shared" si="28"/>
        <v>Industry Sector Fraction of Potential Additional CCS Achieved</v>
      </c>
      <c r="D405" s="6" t="s">
        <v>3161</v>
      </c>
      <c r="E405" s="6" t="s">
        <v>3122</v>
      </c>
      <c r="F405" t="s">
        <v>2836</v>
      </c>
      <c r="G405" s="47" t="s">
        <v>3123</v>
      </c>
      <c r="H405" s="44">
        <v>910</v>
      </c>
      <c r="I405" s="349" t="s">
        <v>45</v>
      </c>
      <c r="J405" s="278" t="str">
        <f>IF(ISBLANK(INDEX('Policy Characteristics'!D:D,MATCH($C405,'Policy Characteristics'!$C:$C,0))),"",INDEX('Policy Characteristics'!D:D,MATCH($C405,'Policy Characteristics'!$C:$C,0)))</f>
        <v>Industry CCS</v>
      </c>
      <c r="K405" s="277" t="str">
        <f>IF(ISBLANK(INDEX('Policy Characteristics'!E:E,MATCH($C405,'Policy Characteristics'!$C:$C,0))),"",INDEX('Policy Characteristics'!E:E,MATCH($C405,'Policy Characteristics'!$C:$C,0)))</f>
        <v>indst CCS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1</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CO2 captured</v>
      </c>
      <c r="P405" s="277"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277" t="str">
        <f>IF(ISBLANK(INDEX('Policy Characteristics'!K:K,MATCH($C405,'Policy Characteristics'!$C:$C,0))),"",INDEX('Policy Characteristics'!K:K,MATCH($C405,'Policy Characteristics'!$C:$C,0)))</f>
        <v>ccs.html#ccs</v>
      </c>
      <c r="R405" s="277" t="str">
        <f>IF(ISBLANK(INDEX('Policy Characteristics'!L:L,MATCH($C405,'Policy Characteristics'!$C:$C,0))),"",INDEX('Policy Characteristics'!L:L,MATCH($C405,'Policy Characteristics'!$C:$C,0)))</f>
        <v>carbon-capture-and-sequestration.html</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Carbon Capture and Sequestration</v>
      </c>
      <c r="C406" s="277" t="str">
        <f t="shared" si="28"/>
        <v>Industry Sector Fraction of Potential Additional CCS Achieved</v>
      </c>
      <c r="D406" s="6" t="s">
        <v>3161</v>
      </c>
      <c r="E406" s="6" t="s">
        <v>2602</v>
      </c>
      <c r="F406" t="s">
        <v>2836</v>
      </c>
      <c r="G406" s="47" t="s">
        <v>3124</v>
      </c>
      <c r="H406" s="44">
        <v>911</v>
      </c>
      <c r="I406" s="349" t="s">
        <v>45</v>
      </c>
      <c r="J406" s="278" t="str">
        <f>IF(ISBLANK(INDEX('Policy Characteristics'!D:D,MATCH($C406,'Policy Characteristics'!$C:$C,0))),"",INDEX('Policy Characteristics'!D:D,MATCH($C406,'Policy Characteristics'!$C:$C,0)))</f>
        <v>Industry CCS</v>
      </c>
      <c r="K406" s="277" t="str">
        <f>IF(ISBLANK(INDEX('Policy Characteristics'!E:E,MATCH($C406,'Policy Characteristics'!$C:$C,0))),"",INDEX('Policy Characteristics'!E:E,MATCH($C406,'Policy Characteristics'!$C:$C,0)))</f>
        <v>indst CCS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1</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CO2 captured</v>
      </c>
      <c r="P406" s="277"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277" t="str">
        <f>IF(ISBLANK(INDEX('Policy Characteristics'!K:K,MATCH($C406,'Policy Characteristics'!$C:$C,0))),"",INDEX('Policy Characteristics'!K:K,MATCH($C406,'Policy Characteristics'!$C:$C,0)))</f>
        <v>ccs.html#ccs</v>
      </c>
      <c r="R406" s="277" t="str">
        <f>IF(ISBLANK(INDEX('Policy Characteristics'!L:L,MATCH($C406,'Policy Characteristics'!$C:$C,0))),"",INDEX('Policy Characteristics'!L:L,MATCH($C406,'Policy Characteristics'!$C:$C,0)))</f>
        <v>carbon-capture-and-sequestration.html</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Carbon Capture and Sequestration</v>
      </c>
      <c r="C407" s="277" t="str">
        <f t="shared" si="28"/>
        <v>Industry Sector Fraction of Potential Additional CCS Achieved</v>
      </c>
      <c r="D407" s="6" t="s">
        <v>3162</v>
      </c>
      <c r="E407" s="6" t="s">
        <v>3122</v>
      </c>
      <c r="F407" t="s">
        <v>3126</v>
      </c>
      <c r="G407" s="47" t="s">
        <v>3123</v>
      </c>
      <c r="H407" s="44">
        <v>912</v>
      </c>
      <c r="I407" s="349" t="s">
        <v>45</v>
      </c>
      <c r="J407" s="278" t="str">
        <f>IF(ISBLANK(INDEX('Policy Characteristics'!D:D,MATCH($C407,'Policy Characteristics'!$C:$C,0))),"",INDEX('Policy Characteristics'!D:D,MATCH($C407,'Policy Characteristics'!$C:$C,0)))</f>
        <v>Industry CCS</v>
      </c>
      <c r="K407" s="277" t="str">
        <f>IF(ISBLANK(INDEX('Policy Characteristics'!E:E,MATCH($C407,'Policy Characteristics'!$C:$C,0))),"",INDEX('Policy Characteristics'!E:E,MATCH($C407,'Policy Characteristics'!$C:$C,0)))</f>
        <v>indst CCS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1</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CO2 captured</v>
      </c>
      <c r="P407" s="277"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277" t="str">
        <f>IF(ISBLANK(INDEX('Policy Characteristics'!K:K,MATCH($C407,'Policy Characteristics'!$C:$C,0))),"",INDEX('Policy Characteristics'!K:K,MATCH($C407,'Policy Characteristics'!$C:$C,0)))</f>
        <v>ccs.html#ccs</v>
      </c>
      <c r="R407" s="277" t="str">
        <f>IF(ISBLANK(INDEX('Policy Characteristics'!L:L,MATCH($C407,'Policy Characteristics'!$C:$C,0))),"",INDEX('Policy Characteristics'!L:L,MATCH($C407,'Policy Characteristics'!$C:$C,0)))</f>
        <v>carbon-capture-and-sequestration.html</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Carbon Capture and Sequestration</v>
      </c>
      <c r="C408" s="277" t="str">
        <f t="shared" si="28"/>
        <v>Industry Sector Fraction of Potential Additional CCS Achieved</v>
      </c>
      <c r="D408" s="6" t="s">
        <v>3162</v>
      </c>
      <c r="E408" s="6" t="s">
        <v>2602</v>
      </c>
      <c r="F408" t="s">
        <v>3126</v>
      </c>
      <c r="G408" s="47" t="s">
        <v>3124</v>
      </c>
      <c r="H408" s="44">
        <v>913</v>
      </c>
      <c r="I408" s="349" t="s">
        <v>45</v>
      </c>
      <c r="J408" s="278" t="str">
        <f>IF(ISBLANK(INDEX('Policy Characteristics'!D:D,MATCH($C408,'Policy Characteristics'!$C:$C,0))),"",INDEX('Policy Characteristics'!D:D,MATCH($C408,'Policy Characteristics'!$C:$C,0)))</f>
        <v>Industry CCS</v>
      </c>
      <c r="K408" s="277" t="str">
        <f>IF(ISBLANK(INDEX('Policy Characteristics'!E:E,MATCH($C408,'Policy Characteristics'!$C:$C,0))),"",INDEX('Policy Characteristics'!E:E,MATCH($C408,'Policy Characteristics'!$C:$C,0)))</f>
        <v>indst CCS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1</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CO2 captured</v>
      </c>
      <c r="P408" s="277"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277" t="str">
        <f>IF(ISBLANK(INDEX('Policy Characteristics'!K:K,MATCH($C408,'Policy Characteristics'!$C:$C,0))),"",INDEX('Policy Characteristics'!K:K,MATCH($C408,'Policy Characteristics'!$C:$C,0)))</f>
        <v>ccs.html#ccs</v>
      </c>
      <c r="R408" s="277" t="str">
        <f>IF(ISBLANK(INDEX('Policy Characteristics'!L:L,MATCH($C408,'Policy Characteristics'!$C:$C,0))),"",INDEX('Policy Characteristics'!L:L,MATCH($C408,'Policy Characteristics'!$C:$C,0)))</f>
        <v>carbon-capture-and-sequestration.html</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Carbon Capture and Sequestration</v>
      </c>
      <c r="C409" s="277" t="str">
        <f t="shared" si="28"/>
        <v>Industry Sector Fraction of Potential Additional CCS Achieved</v>
      </c>
      <c r="D409" s="6" t="s">
        <v>3163</v>
      </c>
      <c r="E409" s="6" t="s">
        <v>3122</v>
      </c>
      <c r="F409" t="s">
        <v>3127</v>
      </c>
      <c r="G409" s="47" t="s">
        <v>3123</v>
      </c>
      <c r="H409" s="44">
        <v>914</v>
      </c>
      <c r="I409" s="349" t="s">
        <v>45</v>
      </c>
      <c r="J409" s="278" t="str">
        <f>IF(ISBLANK(INDEX('Policy Characteristics'!D:D,MATCH($C409,'Policy Characteristics'!$C:$C,0))),"",INDEX('Policy Characteristics'!D:D,MATCH($C409,'Policy Characteristics'!$C:$C,0)))</f>
        <v>Industry CCS</v>
      </c>
      <c r="K409" s="277" t="str">
        <f>IF(ISBLANK(INDEX('Policy Characteristics'!E:E,MATCH($C409,'Policy Characteristics'!$C:$C,0))),"",INDEX('Policy Characteristics'!E:E,MATCH($C409,'Policy Characteristics'!$C:$C,0)))</f>
        <v>indst CCS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1</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CO2 captured</v>
      </c>
      <c r="P409" s="277"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277" t="str">
        <f>IF(ISBLANK(INDEX('Policy Characteristics'!K:K,MATCH($C409,'Policy Characteristics'!$C:$C,0))),"",INDEX('Policy Characteristics'!K:K,MATCH($C409,'Policy Characteristics'!$C:$C,0)))</f>
        <v>ccs.html#ccs</v>
      </c>
      <c r="R409" s="277" t="str">
        <f>IF(ISBLANK(INDEX('Policy Characteristics'!L:L,MATCH($C409,'Policy Characteristics'!$C:$C,0))),"",INDEX('Policy Characteristics'!L:L,MATCH($C409,'Policy Characteristics'!$C:$C,0)))</f>
        <v>carbon-capture-and-sequestration.html</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Carbon Capture and Sequestration</v>
      </c>
      <c r="C410" s="277" t="str">
        <f t="shared" si="28"/>
        <v>Industry Sector Fraction of Potential Additional CCS Achieved</v>
      </c>
      <c r="D410" s="6" t="s">
        <v>3163</v>
      </c>
      <c r="E410" s="6" t="s">
        <v>2602</v>
      </c>
      <c r="F410" t="s">
        <v>3127</v>
      </c>
      <c r="G410" s="47" t="s">
        <v>3124</v>
      </c>
      <c r="H410" s="44">
        <v>915</v>
      </c>
      <c r="I410" s="349" t="s">
        <v>45</v>
      </c>
      <c r="J410" s="278" t="str">
        <f>IF(ISBLANK(INDEX('Policy Characteristics'!D:D,MATCH($C410,'Policy Characteristics'!$C:$C,0))),"",INDEX('Policy Characteristics'!D:D,MATCH($C410,'Policy Characteristics'!$C:$C,0)))</f>
        <v>Industry CCS</v>
      </c>
      <c r="K410" s="277" t="str">
        <f>IF(ISBLANK(INDEX('Policy Characteristics'!E:E,MATCH($C410,'Policy Characteristics'!$C:$C,0))),"",INDEX('Policy Characteristics'!E:E,MATCH($C410,'Policy Characteristics'!$C:$C,0)))</f>
        <v>indst CCS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1</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CO2 captured</v>
      </c>
      <c r="P410" s="277"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277" t="str">
        <f>IF(ISBLANK(INDEX('Policy Characteristics'!K:K,MATCH($C410,'Policy Characteristics'!$C:$C,0))),"",INDEX('Policy Characteristics'!K:K,MATCH($C410,'Policy Characteristics'!$C:$C,0)))</f>
        <v>ccs.html#ccs</v>
      </c>
      <c r="R410" s="277" t="str">
        <f>IF(ISBLANK(INDEX('Policy Characteristics'!L:L,MATCH($C410,'Policy Characteristics'!$C:$C,0))),"",INDEX('Policy Characteristics'!L:L,MATCH($C410,'Policy Characteristics'!$C:$C,0)))</f>
        <v>carbon-capture-and-sequestration.html</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Carbon Capture and Sequestration</v>
      </c>
      <c r="C411" s="277" t="str">
        <f t="shared" si="28"/>
        <v>Industry Sector Fraction of Potential Additional CCS Achieved</v>
      </c>
      <c r="D411" s="6" t="s">
        <v>3164</v>
      </c>
      <c r="E411" s="6" t="s">
        <v>3122</v>
      </c>
      <c r="F411" t="s">
        <v>3128</v>
      </c>
      <c r="G411" s="47" t="s">
        <v>3123</v>
      </c>
      <c r="H411" s="44">
        <v>916</v>
      </c>
      <c r="I411" s="348" t="s">
        <v>44</v>
      </c>
      <c r="J411" s="278" t="str">
        <f>IF(ISBLANK(INDEX('Policy Characteristics'!D:D,MATCH($C411,'Policy Characteristics'!$C:$C,0))),"",INDEX('Policy Characteristics'!D:D,MATCH($C411,'Policy Characteristics'!$C:$C,0)))</f>
        <v>Industry CCS</v>
      </c>
      <c r="K411" s="277" t="str">
        <f>IF(ISBLANK(INDEX('Policy Characteristics'!E:E,MATCH($C411,'Policy Characteristics'!$C:$C,0))),"",INDEX('Policy Characteristics'!E:E,MATCH($C411,'Policy Characteristics'!$C:$C,0)))</f>
        <v>indst CCS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1</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CO2 captured</v>
      </c>
      <c r="P411" s="277"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277" t="str">
        <f>IF(ISBLANK(INDEX('Policy Characteristics'!K:K,MATCH($C411,'Policy Characteristics'!$C:$C,0))),"",INDEX('Policy Characteristics'!K:K,MATCH($C411,'Policy Characteristics'!$C:$C,0)))</f>
        <v>ccs.html#ccs</v>
      </c>
      <c r="R411" s="277" t="str">
        <f>IF(ISBLANK(INDEX('Policy Characteristics'!L:L,MATCH($C411,'Policy Characteristics'!$C:$C,0))),"",INDEX('Policy Characteristics'!L:L,MATCH($C411,'Policy Characteristics'!$C:$C,0)))</f>
        <v>carbon-capture-and-sequestration.html</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Carbon Capture and Sequestration</v>
      </c>
      <c r="C412" s="277" t="str">
        <f t="shared" si="28"/>
        <v>Industry Sector Fraction of Potential Additional CCS Achieved</v>
      </c>
      <c r="D412" s="6" t="s">
        <v>3164</v>
      </c>
      <c r="E412" s="6" t="s">
        <v>2602</v>
      </c>
      <c r="F412" t="s">
        <v>3128</v>
      </c>
      <c r="G412" s="47" t="s">
        <v>3124</v>
      </c>
      <c r="H412" s="44">
        <v>917</v>
      </c>
      <c r="I412" s="349" t="s">
        <v>45</v>
      </c>
      <c r="J412" s="278" t="str">
        <f>IF(ISBLANK(INDEX('Policy Characteristics'!D:D,MATCH($C412,'Policy Characteristics'!$C:$C,0))),"",INDEX('Policy Characteristics'!D:D,MATCH($C412,'Policy Characteristics'!$C:$C,0)))</f>
        <v>Industry CCS</v>
      </c>
      <c r="K412" s="277" t="str">
        <f>IF(ISBLANK(INDEX('Policy Characteristics'!E:E,MATCH($C412,'Policy Characteristics'!$C:$C,0))),"",INDEX('Policy Characteristics'!E:E,MATCH($C412,'Policy Characteristics'!$C:$C,0)))</f>
        <v>indst CCS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1</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CO2 captured</v>
      </c>
      <c r="P412" s="277"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277" t="str">
        <f>IF(ISBLANK(INDEX('Policy Characteristics'!K:K,MATCH($C412,'Policy Characteristics'!$C:$C,0))),"",INDEX('Policy Characteristics'!K:K,MATCH($C412,'Policy Characteristics'!$C:$C,0)))</f>
        <v>ccs.html#ccs</v>
      </c>
      <c r="R412" s="277" t="str">
        <f>IF(ISBLANK(INDEX('Policy Characteristics'!L:L,MATCH($C412,'Policy Characteristics'!$C:$C,0))),"",INDEX('Policy Characteristics'!L:L,MATCH($C412,'Policy Characteristics'!$C:$C,0)))</f>
        <v>carbon-capture-and-sequestration.html</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Carbon Capture and Sequestration</v>
      </c>
      <c r="C413" s="277" t="str">
        <f t="shared" si="28"/>
        <v>Industry Sector Fraction of Potential Additional CCS Achieved</v>
      </c>
      <c r="D413" s="6" t="s">
        <v>3165</v>
      </c>
      <c r="E413" s="6" t="s">
        <v>3122</v>
      </c>
      <c r="F413" t="s">
        <v>3129</v>
      </c>
      <c r="G413" s="47" t="s">
        <v>3123</v>
      </c>
      <c r="H413" s="44">
        <v>918</v>
      </c>
      <c r="I413" s="348" t="s">
        <v>44</v>
      </c>
      <c r="J413" s="278" t="str">
        <f>IF(ISBLANK(INDEX('Policy Characteristics'!D:D,MATCH($C413,'Policy Characteristics'!$C:$C,0))),"",INDEX('Policy Characteristics'!D:D,MATCH($C413,'Policy Characteristics'!$C:$C,0)))</f>
        <v>Industry CCS</v>
      </c>
      <c r="K413" s="277" t="str">
        <f>IF(ISBLANK(INDEX('Policy Characteristics'!E:E,MATCH($C413,'Policy Characteristics'!$C:$C,0))),"",INDEX('Policy Characteristics'!E:E,MATCH($C413,'Policy Characteristics'!$C:$C,0)))</f>
        <v>indst CCS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1</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CO2 captured</v>
      </c>
      <c r="P413" s="277"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277" t="str">
        <f>IF(ISBLANK(INDEX('Policy Characteristics'!K:K,MATCH($C413,'Policy Characteristics'!$C:$C,0))),"",INDEX('Policy Characteristics'!K:K,MATCH($C413,'Policy Characteristics'!$C:$C,0)))</f>
        <v>ccs.html#ccs</v>
      </c>
      <c r="R413" s="277" t="str">
        <f>IF(ISBLANK(INDEX('Policy Characteristics'!L:L,MATCH($C413,'Policy Characteristics'!$C:$C,0))),"",INDEX('Policy Characteristics'!L:L,MATCH($C413,'Policy Characteristics'!$C:$C,0)))</f>
        <v>carbon-capture-and-sequestration.html</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s="277" t="str">
        <f t="shared" si="28"/>
        <v>Industry Sector Fraction of Potential Additional CCS Achieved</v>
      </c>
      <c r="D414" s="6" t="s">
        <v>3165</v>
      </c>
      <c r="E414" s="6" t="s">
        <v>2602</v>
      </c>
      <c r="F414" t="s">
        <v>3129</v>
      </c>
      <c r="G414" s="47" t="s">
        <v>3124</v>
      </c>
      <c r="H414" s="44">
        <v>919</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si="28"/>
        <v>Industry Sector Fraction of Potential Additional CCS Achieved</v>
      </c>
      <c r="D415" s="6" t="s">
        <v>3166</v>
      </c>
      <c r="E415" s="6" t="s">
        <v>3122</v>
      </c>
      <c r="F415" t="s">
        <v>3130</v>
      </c>
      <c r="G415" s="47" t="s">
        <v>3123</v>
      </c>
      <c r="H415" s="44">
        <v>920</v>
      </c>
      <c r="I415" s="348" t="s">
        <v>44</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8"/>
        <v>Industry Sector Fraction of Potential Additional CCS Achieved</v>
      </c>
      <c r="D416" s="6" t="s">
        <v>3166</v>
      </c>
      <c r="E416" s="6" t="s">
        <v>2602</v>
      </c>
      <c r="F416" t="s">
        <v>3130</v>
      </c>
      <c r="G416" s="47" t="s">
        <v>3124</v>
      </c>
      <c r="H416" s="44">
        <v>921</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8"/>
        <v>Industry Sector Fraction of Potential Additional CCS Achieved</v>
      </c>
      <c r="D417" s="6" t="s">
        <v>3167</v>
      </c>
      <c r="E417" s="6" t="s">
        <v>3122</v>
      </c>
      <c r="F417" t="s">
        <v>3131</v>
      </c>
      <c r="G417" s="47" t="s">
        <v>3123</v>
      </c>
      <c r="H417" s="44">
        <v>922</v>
      </c>
      <c r="I417" s="348" t="s">
        <v>44</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8"/>
        <v>Industry Sector Fraction of Potential Additional CCS Achieved</v>
      </c>
      <c r="D418" s="6" t="s">
        <v>3167</v>
      </c>
      <c r="E418" s="6" t="s">
        <v>2602</v>
      </c>
      <c r="F418" t="s">
        <v>3131</v>
      </c>
      <c r="G418" s="47" t="s">
        <v>3124</v>
      </c>
      <c r="H418" s="44">
        <v>923</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8"/>
        <v>Industry Sector Fraction of Potential Additional CCS Achieved</v>
      </c>
      <c r="D419" s="6" t="s">
        <v>3168</v>
      </c>
      <c r="E419" s="6" t="s">
        <v>3122</v>
      </c>
      <c r="F419" t="s">
        <v>3132</v>
      </c>
      <c r="G419" s="47" t="s">
        <v>3123</v>
      </c>
      <c r="H419" s="44">
        <v>924</v>
      </c>
      <c r="I419" s="348" t="s">
        <v>44</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ref="C420:C452" si="29">C$403</f>
        <v>Industry Sector Fraction of Potential Additional CCS Achieved</v>
      </c>
      <c r="D420" s="6" t="s">
        <v>3168</v>
      </c>
      <c r="E420" s="6" t="s">
        <v>2602</v>
      </c>
      <c r="F420" t="s">
        <v>3132</v>
      </c>
      <c r="G420" s="47" t="s">
        <v>3124</v>
      </c>
      <c r="H420" s="44">
        <v>925</v>
      </c>
      <c r="I420" s="349" t="s">
        <v>44</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3169</v>
      </c>
      <c r="E421" s="6" t="s">
        <v>3122</v>
      </c>
      <c r="F421" t="s">
        <v>2650</v>
      </c>
      <c r="G421" s="47" t="s">
        <v>3123</v>
      </c>
      <c r="H421" s="44">
        <v>926</v>
      </c>
      <c r="I421" s="348" t="s">
        <v>44</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3169</v>
      </c>
      <c r="E422" s="6" t="s">
        <v>2602</v>
      </c>
      <c r="F422" t="s">
        <v>2650</v>
      </c>
      <c r="G422" s="47" t="s">
        <v>3124</v>
      </c>
      <c r="H422" s="44">
        <v>927</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3170</v>
      </c>
      <c r="E423" s="6" t="s">
        <v>3122</v>
      </c>
      <c r="F423" t="s">
        <v>3133</v>
      </c>
      <c r="G423" s="47" t="s">
        <v>3123</v>
      </c>
      <c r="H423" s="44">
        <v>928</v>
      </c>
      <c r="I423" s="348" t="s">
        <v>44</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3170</v>
      </c>
      <c r="E424" s="6" t="s">
        <v>2602</v>
      </c>
      <c r="F424" t="s">
        <v>3133</v>
      </c>
      <c r="G424" s="47" t="s">
        <v>3124</v>
      </c>
      <c r="H424" s="44">
        <v>929</v>
      </c>
      <c r="I424" s="349" t="s">
        <v>45</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3171</v>
      </c>
      <c r="E425" s="6" t="s">
        <v>3122</v>
      </c>
      <c r="F425" t="s">
        <v>3134</v>
      </c>
      <c r="G425" s="47" t="s">
        <v>3123</v>
      </c>
      <c r="H425" s="44">
        <v>930</v>
      </c>
      <c r="I425" s="348" t="s">
        <v>44</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3171</v>
      </c>
      <c r="E426" s="6" t="s">
        <v>2602</v>
      </c>
      <c r="F426" t="s">
        <v>3134</v>
      </c>
      <c r="G426" s="47" t="s">
        <v>3124</v>
      </c>
      <c r="H426" s="44">
        <v>931</v>
      </c>
      <c r="I426" s="349" t="s">
        <v>45</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3172</v>
      </c>
      <c r="E427" s="6" t="s">
        <v>3122</v>
      </c>
      <c r="F427" t="s">
        <v>3135</v>
      </c>
      <c r="G427" s="47" t="s">
        <v>3123</v>
      </c>
      <c r="H427" s="44">
        <v>932</v>
      </c>
      <c r="I427" s="348" t="s">
        <v>44</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3172</v>
      </c>
      <c r="E428" s="6" t="s">
        <v>2602</v>
      </c>
      <c r="F428" t="s">
        <v>3135</v>
      </c>
      <c r="G428" s="47" t="s">
        <v>3124</v>
      </c>
      <c r="H428" s="44">
        <v>933</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3173</v>
      </c>
      <c r="E429" s="6" t="s">
        <v>3122</v>
      </c>
      <c r="F429" t="s">
        <v>2651</v>
      </c>
      <c r="G429" s="47" t="s">
        <v>3123</v>
      </c>
      <c r="H429" s="44">
        <v>934</v>
      </c>
      <c r="I429" s="348" t="s">
        <v>44</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3173</v>
      </c>
      <c r="E430" s="6" t="s">
        <v>2602</v>
      </c>
      <c r="F430" t="s">
        <v>2651</v>
      </c>
      <c r="G430" s="47" t="s">
        <v>3124</v>
      </c>
      <c r="H430" s="44">
        <v>935</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si="29"/>
        <v>Industry Sector Fraction of Potential Additional CCS Achieved</v>
      </c>
      <c r="D431" s="6" t="s">
        <v>3174</v>
      </c>
      <c r="E431" s="6" t="s">
        <v>3122</v>
      </c>
      <c r="F431" t="s">
        <v>3136</v>
      </c>
      <c r="G431" s="47" t="s">
        <v>3123</v>
      </c>
      <c r="H431" s="44">
        <v>936</v>
      </c>
      <c r="I431" s="348"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29"/>
        <v>Industry Sector Fraction of Potential Additional CCS Achieved</v>
      </c>
      <c r="D432" s="6" t="s">
        <v>3174</v>
      </c>
      <c r="E432" s="6" t="s">
        <v>2602</v>
      </c>
      <c r="F432" t="s">
        <v>3136</v>
      </c>
      <c r="G432" s="47" t="s">
        <v>3124</v>
      </c>
      <c r="H432" s="44">
        <v>937</v>
      </c>
      <c r="I432" s="349" t="s">
        <v>45</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29"/>
        <v>Industry Sector Fraction of Potential Additional CCS Achieved</v>
      </c>
      <c r="D433" s="6" t="s">
        <v>3175</v>
      </c>
      <c r="E433" s="6" t="s">
        <v>3122</v>
      </c>
      <c r="F433" t="s">
        <v>3137</v>
      </c>
      <c r="G433" s="47" t="s">
        <v>3123</v>
      </c>
      <c r="H433" s="44">
        <v>938</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29"/>
        <v>Industry Sector Fraction of Potential Additional CCS Achieved</v>
      </c>
      <c r="D434" s="6" t="s">
        <v>3175</v>
      </c>
      <c r="E434" s="6" t="s">
        <v>2602</v>
      </c>
      <c r="F434" t="s">
        <v>3137</v>
      </c>
      <c r="G434" s="47" t="s">
        <v>3124</v>
      </c>
      <c r="H434" s="44">
        <v>939</v>
      </c>
      <c r="I434" s="349" t="s">
        <v>45</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29"/>
        <v>Industry Sector Fraction of Potential Additional CCS Achieved</v>
      </c>
      <c r="D435" s="6" t="s">
        <v>3176</v>
      </c>
      <c r="E435" s="6" t="s">
        <v>3122</v>
      </c>
      <c r="F435" t="s">
        <v>3138</v>
      </c>
      <c r="G435" s="47" t="s">
        <v>3123</v>
      </c>
      <c r="H435" s="44">
        <v>940</v>
      </c>
      <c r="I435" s="348" t="s">
        <v>44</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29"/>
        <v>Industry Sector Fraction of Potential Additional CCS Achieved</v>
      </c>
      <c r="D436" s="6" t="s">
        <v>3176</v>
      </c>
      <c r="E436" s="6" t="s">
        <v>2602</v>
      </c>
      <c r="F436" t="s">
        <v>3138</v>
      </c>
      <c r="G436" s="47" t="s">
        <v>3124</v>
      </c>
      <c r="H436" s="44">
        <v>941</v>
      </c>
      <c r="I436" s="349" t="s">
        <v>45</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29"/>
        <v>Industry Sector Fraction of Potential Additional CCS Achieved</v>
      </c>
      <c r="D437" s="6" t="s">
        <v>3177</v>
      </c>
      <c r="E437" s="6" t="s">
        <v>3122</v>
      </c>
      <c r="F437" t="s">
        <v>3139</v>
      </c>
      <c r="G437" s="47" t="s">
        <v>3123</v>
      </c>
      <c r="H437" s="44">
        <v>942</v>
      </c>
      <c r="I437" s="348" t="s">
        <v>44</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29"/>
        <v>Industry Sector Fraction of Potential Additional CCS Achieved</v>
      </c>
      <c r="D438" s="6" t="s">
        <v>3177</v>
      </c>
      <c r="E438" s="6" t="s">
        <v>2602</v>
      </c>
      <c r="F438" t="s">
        <v>3139</v>
      </c>
      <c r="G438" s="47" t="s">
        <v>3124</v>
      </c>
      <c r="H438" s="44">
        <v>943</v>
      </c>
      <c r="I438" s="349" t="s">
        <v>45</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29"/>
        <v>Industry Sector Fraction of Potential Additional CCS Achieved</v>
      </c>
      <c r="D439" s="6" t="s">
        <v>3178</v>
      </c>
      <c r="E439" s="6" t="s">
        <v>3122</v>
      </c>
      <c r="F439" t="s">
        <v>3140</v>
      </c>
      <c r="G439" s="47" t="s">
        <v>3123</v>
      </c>
      <c r="H439" s="44">
        <v>944</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29"/>
        <v>Industry Sector Fraction of Potential Additional CCS Achieved</v>
      </c>
      <c r="D440" s="6" t="s">
        <v>3178</v>
      </c>
      <c r="E440" s="6" t="s">
        <v>2602</v>
      </c>
      <c r="F440" t="s">
        <v>3140</v>
      </c>
      <c r="G440" s="47" t="s">
        <v>3124</v>
      </c>
      <c r="H440" s="44">
        <v>945</v>
      </c>
      <c r="I440" s="349" t="s">
        <v>45</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29"/>
        <v>Industry Sector Fraction of Potential Additional CCS Achieved</v>
      </c>
      <c r="D441" s="6" t="s">
        <v>3179</v>
      </c>
      <c r="E441" s="6" t="s">
        <v>3122</v>
      </c>
      <c r="F441" t="s">
        <v>3141</v>
      </c>
      <c r="G441" s="47" t="s">
        <v>3123</v>
      </c>
      <c r="H441" s="44">
        <v>946</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29"/>
        <v>Industry Sector Fraction of Potential Additional CCS Achieved</v>
      </c>
      <c r="D442" s="6" t="s">
        <v>3179</v>
      </c>
      <c r="E442" s="6" t="s">
        <v>2602</v>
      </c>
      <c r="F442" t="s">
        <v>3141</v>
      </c>
      <c r="G442" s="47" t="s">
        <v>3124</v>
      </c>
      <c r="H442" s="44">
        <v>947</v>
      </c>
      <c r="I442" s="349" t="s">
        <v>45</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29"/>
        <v>Industry Sector Fraction of Potential Additional CCS Achieved</v>
      </c>
      <c r="D443" s="6" t="s">
        <v>3180</v>
      </c>
      <c r="E443" s="6" t="s">
        <v>3122</v>
      </c>
      <c r="F443" t="s">
        <v>3142</v>
      </c>
      <c r="G443" s="47" t="s">
        <v>3123</v>
      </c>
      <c r="H443" s="44">
        <v>948</v>
      </c>
      <c r="I443" s="348" t="s">
        <v>44</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29"/>
        <v>Industry Sector Fraction of Potential Additional CCS Achieved</v>
      </c>
      <c r="D444" s="6" t="s">
        <v>3180</v>
      </c>
      <c r="E444" s="6" t="s">
        <v>2602</v>
      </c>
      <c r="F444" t="s">
        <v>3142</v>
      </c>
      <c r="G444" s="47" t="s">
        <v>3124</v>
      </c>
      <c r="H444" s="44">
        <v>949</v>
      </c>
      <c r="I444" s="349" t="s">
        <v>45</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29"/>
        <v>Industry Sector Fraction of Potential Additional CCS Achieved</v>
      </c>
      <c r="D445" s="6" t="s">
        <v>3181</v>
      </c>
      <c r="E445" s="6" t="s">
        <v>3122</v>
      </c>
      <c r="F445" t="s">
        <v>3143</v>
      </c>
      <c r="G445" s="47" t="s">
        <v>3123</v>
      </c>
      <c r="H445" s="44">
        <v>950</v>
      </c>
      <c r="I445" s="348" t="s">
        <v>44</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29"/>
        <v>Industry Sector Fraction of Potential Additional CCS Achieved</v>
      </c>
      <c r="D446" s="6" t="s">
        <v>3181</v>
      </c>
      <c r="E446" s="6" t="s">
        <v>2602</v>
      </c>
      <c r="F446" t="s">
        <v>3143</v>
      </c>
      <c r="G446" s="47" t="s">
        <v>3124</v>
      </c>
      <c r="H446" s="44">
        <v>951</v>
      </c>
      <c r="I446" s="349" t="s">
        <v>45</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29"/>
        <v>Industry Sector Fraction of Potential Additional CCS Achieved</v>
      </c>
      <c r="D447" s="6" t="s">
        <v>3182</v>
      </c>
      <c r="E447" s="6" t="s">
        <v>3122</v>
      </c>
      <c r="F447" t="s">
        <v>3144</v>
      </c>
      <c r="G447" s="47" t="s">
        <v>3123</v>
      </c>
      <c r="H447" s="44">
        <v>952</v>
      </c>
      <c r="I447" s="348" t="s">
        <v>44</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29"/>
        <v>Industry Sector Fraction of Potential Additional CCS Achieved</v>
      </c>
      <c r="D448" s="6" t="s">
        <v>3182</v>
      </c>
      <c r="E448" s="6" t="s">
        <v>2602</v>
      </c>
      <c r="F448" t="s">
        <v>3144</v>
      </c>
      <c r="G448" s="47" t="s">
        <v>3124</v>
      </c>
      <c r="H448" s="44">
        <v>953</v>
      </c>
      <c r="I448" s="349"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29"/>
        <v>Industry Sector Fraction of Potential Additional CCS Achieved</v>
      </c>
      <c r="D449" s="6" t="s">
        <v>3183</v>
      </c>
      <c r="E449" s="6" t="s">
        <v>3122</v>
      </c>
      <c r="F449" t="s">
        <v>3186</v>
      </c>
      <c r="G449" s="47" t="s">
        <v>3123</v>
      </c>
      <c r="H449" s="44">
        <v>954</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29"/>
        <v>Industry Sector Fraction of Potential Additional CCS Achieved</v>
      </c>
      <c r="D450" s="6" t="s">
        <v>3183</v>
      </c>
      <c r="E450" s="6" t="s">
        <v>2602</v>
      </c>
      <c r="F450" t="s">
        <v>3186</v>
      </c>
      <c r="G450" s="47" t="s">
        <v>3124</v>
      </c>
      <c r="H450" s="44">
        <v>955</v>
      </c>
      <c r="I450" s="349" t="s">
        <v>45</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29"/>
        <v>Industry Sector Fraction of Potential Additional CCS Achieved</v>
      </c>
      <c r="D451" s="6" t="s">
        <v>3184</v>
      </c>
      <c r="E451" s="6" t="s">
        <v>3122</v>
      </c>
      <c r="F451" t="s">
        <v>3145</v>
      </c>
      <c r="G451" s="47" t="s">
        <v>3123</v>
      </c>
      <c r="H451" s="44">
        <v>956</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29"/>
        <v>Industry Sector Fraction of Potential Additional CCS Achieved</v>
      </c>
      <c r="D452" s="6" t="s">
        <v>3184</v>
      </c>
      <c r="E452" s="6" t="s">
        <v>2602</v>
      </c>
      <c r="F452" t="s">
        <v>3145</v>
      </c>
      <c r="G452" s="47" t="s">
        <v>3124</v>
      </c>
      <c r="H452" s="44">
        <v>957</v>
      </c>
      <c r="I452" s="349" t="s">
        <v>45</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Cement Clinker Substitution</v>
      </c>
      <c r="C453" t="s">
        <v>2845</v>
      </c>
      <c r="D453" s="47"/>
      <c r="E453" s="47"/>
      <c r="F453" s="47"/>
      <c r="G453" s="47"/>
      <c r="H453" s="44">
        <v>43</v>
      </c>
      <c r="I453" s="348" t="s">
        <v>44</v>
      </c>
      <c r="J453" s="278" t="str">
        <f>IF(ISBLANK(INDEX('Policy Characteristics'!D:D,MATCH($C453,'Policy Characteristics'!$C:$C,0))),"",INDEX('Policy Characteristics'!D:D,MATCH($C453,'Policy Characteristics'!$C:$C,0)))</f>
        <v>Cement Clinker Substitution</v>
      </c>
      <c r="K453" s="277" t="str">
        <f>IF(ISBLANK(INDEX('Policy Characteristics'!E:E,MATCH($C453,'Policy Characteristics'!$C:$C,0))),"",INDEX('Policy Characteristics'!E:E,MATCH($C453,'Policy Characteristics'!$C:$C,0)))</f>
        <v>indst cement measures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potential achieved</v>
      </c>
      <c r="P453" s="277" t="str">
        <f>IF(ISBLANK(INDEX('Policy Characteristics'!J:J,MATCH($C453,'Policy Characteristics'!$C:$C,0))),"",INDEX('Policy Characteristics'!J:J,MATCH($C453,'Policy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53" s="277" t="str">
        <f>IF(ISBLANK(INDEX('Policy Characteristics'!K:K,MATCH($C453,'Policy Characteristics'!$C:$C,0))),"",INDEX('Policy Characteristics'!K:K,MATCH($C453,'Policy Characteristics'!$C:$C,0)))</f>
        <v>industry-ag-main.html#clinker</v>
      </c>
      <c r="R453" s="277" t="str">
        <f>IF(ISBLANK(INDEX('Policy Characteristics'!L:L,MATCH($C453,'Policy Characteristics'!$C:$C,0))),"",INDEX('Policy Characteristics'!L:L,MATCH($C453,'Policy Characteristics'!$C:$C,0)))</f>
        <v>cement-clinker-substitution.html</v>
      </c>
    </row>
    <row r="454" spans="1:18" s="4" customFormat="1"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Cogeneration and Waste Heat Recovery</v>
      </c>
      <c r="C454" t="s">
        <v>300</v>
      </c>
      <c r="D454" s="47"/>
      <c r="E454" s="47"/>
      <c r="F454" s="47"/>
      <c r="G454" s="47"/>
      <c r="H454" s="44">
        <v>44</v>
      </c>
      <c r="I454" s="348" t="s">
        <v>44</v>
      </c>
      <c r="J454" s="278" t="str">
        <f>IF(ISBLANK(INDEX('Policy Characteristics'!D:D,MATCH($C454,'Policy Characteristics'!$C:$C,0))),"",INDEX('Policy Characteristics'!D:D,MATCH($C454,'Policy Characteristics'!$C:$C,0)))</f>
        <v>Cogeneration and Waste Heat Recovery</v>
      </c>
      <c r="K454" s="277" t="str">
        <f>IF(ISBLANK(INDEX('Policy Characteristics'!E:E,MATCH($C454,'Policy Characteristics'!$C:$C,0))),"",INDEX('Policy Characteristics'!E:E,MATCH($C454,'Policy Characteristics'!$C:$C,0)))</f>
        <v>indst CHP</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potential achieved</v>
      </c>
      <c r="P454" s="277" t="str">
        <f>IF(ISBLANK(INDEX('Policy Characteristics'!J:J,MATCH($C454,'Policy Characteristics'!$C:$C,0))),"",INDEX('Policy Characteristics'!J:J,MATCH($C454,'Policy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54" s="277" t="str">
        <f>IF(ISBLANK(INDEX('Policy Characteristics'!K:K,MATCH($C454,'Policy Characteristics'!$C:$C,0))),"",INDEX('Policy Characteristics'!K:K,MATCH($C454,'Policy Characteristics'!$C:$C,0)))</f>
        <v>industry-ag-main.html#cogen</v>
      </c>
      <c r="R454" s="277" t="str">
        <f>IF(ISBLANK(INDEX('Policy Characteristics'!L:L,MATCH($C454,'Policy Characteristics'!$C:$C,0))),"",INDEX('Policy Characteristics'!L:L,MATCH($C454,'Policy Characteristics'!$C:$C,0)))</f>
        <v>cogeneration-and-waste-heat-recovery.html</v>
      </c>
    </row>
    <row r="455" spans="1:18" s="4" customFormat="1"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Early Retirement of Industrial Facilities</v>
      </c>
      <c r="C455" t="s">
        <v>59</v>
      </c>
      <c r="D455" s="47"/>
      <c r="E455" s="47"/>
      <c r="F455" s="47"/>
      <c r="G455" s="47"/>
      <c r="H455" s="44">
        <v>45</v>
      </c>
      <c r="I455" s="348" t="s">
        <v>44</v>
      </c>
      <c r="J455" s="278" t="str">
        <f>IF(ISBLANK(INDEX('Policy Characteristics'!D:D,MATCH($C455,'Policy Characteristics'!$C:$C,0))),"",INDEX('Policy Characteristics'!D:D,MATCH($C455,'Policy Characteristics'!$C:$C,0)))</f>
        <v>Early Retirement of Industrial Facilities</v>
      </c>
      <c r="K455" s="277" t="str">
        <f>IF(ISBLANK(INDEX('Policy Characteristics'!E:E,MATCH($C455,'Policy Characteristics'!$C:$C,0))),"",INDEX('Policy Characteristics'!E:E,MATCH($C455,'Policy Characteristics'!$C:$C,0)))</f>
        <v>indst early retirement</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potential achieved</v>
      </c>
      <c r="P455" s="277" t="str">
        <f>IF(ISBLANK(INDEX('Policy Characteristics'!J:J,MATCH($C455,'Policy Characteristics'!$C:$C,0))),"",INDEX('Policy Characteristics'!J:J,MATCH($C455,'Policy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55" s="277" t="str">
        <f>IF(ISBLANK(INDEX('Policy Characteristics'!K:K,MATCH($C455,'Policy Characteristics'!$C:$C,0))),"",INDEX('Policy Characteristics'!K:K,MATCH($C455,'Policy Characteristics'!$C:$C,0)))</f>
        <v>industry-ag-main.html#early-ret</v>
      </c>
      <c r="R455" s="277" t="str">
        <f>IF(ISBLANK(INDEX('Policy Characteristics'!L:L,MATCH($C455,'Policy Characteristics'!$C:$C,0))),"",INDEX('Policy Characteristics'!L:L,MATCH($C455,'Policy Characteristics'!$C:$C,0)))</f>
        <v>early-retirement-of-industrial-facilities.html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Electrification + Hydrogen (Med &amp; High Temp)</v>
      </c>
      <c r="C456" t="s">
        <v>3461</v>
      </c>
      <c r="D456" s="47" t="s">
        <v>3160</v>
      </c>
      <c r="E456" s="47" t="s">
        <v>2443</v>
      </c>
      <c r="F456" t="s">
        <v>3185</v>
      </c>
      <c r="G456" s="47" t="s">
        <v>3187</v>
      </c>
      <c r="H456" s="44">
        <v>1208</v>
      </c>
      <c r="I456" s="348" t="s">
        <v>45</v>
      </c>
      <c r="J456" s="278" t="str">
        <f>IF(ISBLANK(INDEX('Policy Characteristics'!D:D,MATCH($C456,'Policy Characteristics'!$C:$C,0))),"",INDEX('Policy Characteristics'!D:D,MATCH($C456,'Policy Characteristics'!$C:$C,0)))</f>
        <v>Electrification + Hydrogen</v>
      </c>
      <c r="K456" s="277" t="str">
        <f>IF(ISBLANK(INDEX('Policy Characteristics'!E:E,MATCH($C456,'Policy Characteristics'!$C:$C,0))),"",INDEX('Policy Characteristics'!E:E,MATCH($C456,'Policy Characteristics'!$C:$C,0)))</f>
        <v>indst med and high temp fuel type shifting</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fuel shifted</v>
      </c>
      <c r="P456" s="277" t="str">
        <f>IF(ISBLANK(INDEX('Policy Characteristics'!J:J,MATCH($C456,'Policy Characteristics'!$C:$C,0))),"",INDEX('Policy Characteristics'!J:J,MATCH($C456,'Policy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277" t="str">
        <f>IF(ISBLANK(INDEX('Policy Characteristics'!K:K,MATCH($C456,'Policy Characteristics'!$C:$C,0))),"",INDEX('Policy Characteristics'!K:K,MATCH($C456,'Policy Characteristics'!$C:$C,0)))</f>
        <v>industry-ag-main.html#fuel-switching</v>
      </c>
      <c r="R456" s="277" t="str">
        <f>IF(ISBLANK(INDEX('Policy Characteristics'!L:L,MATCH($C456,'Policy Characteristics'!$C:$C,0))),"",INDEX('Policy Characteristics'!L:L,MATCH($C456,'Policy Characteristics'!$C:$C,0)))</f>
        <v>industry-elec-and-hydrogen.html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Electrification + Hydrogen (Med &amp; High Temp)</v>
      </c>
      <c r="C457" s="277" t="str">
        <f t="shared" ref="C457:C488" si="30">C$456</f>
        <v>Fraction of Med and High Temp Industrial Heat Shifted to Other Fuels</v>
      </c>
      <c r="D457" s="47" t="s">
        <v>3160</v>
      </c>
      <c r="E457" s="47" t="s">
        <v>2444</v>
      </c>
      <c r="F457" t="s">
        <v>3185</v>
      </c>
      <c r="G457" s="47" t="s">
        <v>3188</v>
      </c>
      <c r="H457" s="44">
        <v>1209</v>
      </c>
      <c r="I457" s="348" t="s">
        <v>45</v>
      </c>
      <c r="J457" s="278" t="str">
        <f>IF(ISBLANK(INDEX('Policy Characteristics'!D:D,MATCH($C457,'Policy Characteristics'!$C:$C,0))),"",INDEX('Policy Characteristics'!D:D,MATCH($C457,'Policy Characteristics'!$C:$C,0)))</f>
        <v>Electrification + Hydrogen</v>
      </c>
      <c r="K457" s="277" t="str">
        <f>IF(ISBLANK(INDEX('Policy Characteristics'!E:E,MATCH($C457,'Policy Characteristics'!$C:$C,0))),"",INDEX('Policy Characteristics'!E:E,MATCH($C457,'Policy Characteristics'!$C:$C,0)))</f>
        <v>indst med and high temp fuel type shifting</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fuel shifted</v>
      </c>
      <c r="P457" s="277" t="str">
        <f>IF(ISBLANK(INDEX('Policy Characteristics'!J:J,MATCH($C457,'Policy Characteristics'!$C:$C,0))),"",INDEX('Policy Characteristics'!J:J,MATCH($C457,'Policy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277" t="str">
        <f>IF(ISBLANK(INDEX('Policy Characteristics'!K:K,MATCH($C457,'Policy Characteristics'!$C:$C,0))),"",INDEX('Policy Characteristics'!K:K,MATCH($C457,'Policy Characteristics'!$C:$C,0)))</f>
        <v>industry-ag-main.html#fuel-switching</v>
      </c>
      <c r="R457" s="277" t="str">
        <f>IF(ISBLANK(INDEX('Policy Characteristics'!L:L,MATCH($C457,'Policy Characteristics'!$C:$C,0))),"",INDEX('Policy Characteristics'!L:L,MATCH($C457,'Policy Characteristics'!$C:$C,0)))</f>
        <v>industry-elec-and-hydrogen.html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Electrification + Hydrogen (Med &amp; High Temp)</v>
      </c>
      <c r="C458" s="277" t="str">
        <f t="shared" si="30"/>
        <v>Fraction of Med and High Temp Industrial Heat Shifted to Other Fuels</v>
      </c>
      <c r="D458" s="47" t="s">
        <v>3160</v>
      </c>
      <c r="E458" s="47" t="s">
        <v>2445</v>
      </c>
      <c r="F458" t="s">
        <v>3185</v>
      </c>
      <c r="G458" s="47" t="s">
        <v>3189</v>
      </c>
      <c r="H458" s="44">
        <v>1210</v>
      </c>
      <c r="I458" s="348" t="s">
        <v>45</v>
      </c>
      <c r="J458" s="278" t="str">
        <f>IF(ISBLANK(INDEX('Policy Characteristics'!D:D,MATCH($C458,'Policy Characteristics'!$C:$C,0))),"",INDEX('Policy Characteristics'!D:D,MATCH($C458,'Policy Characteristics'!$C:$C,0)))</f>
        <v>Electrification + Hydrogen</v>
      </c>
      <c r="K458" s="277" t="str">
        <f>IF(ISBLANK(INDEX('Policy Characteristics'!E:E,MATCH($C458,'Policy Characteristics'!$C:$C,0))),"",INDEX('Policy Characteristics'!E:E,MATCH($C458,'Policy Characteristics'!$C:$C,0)))</f>
        <v>indst med and high temp fuel type shifting</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fuel shifted</v>
      </c>
      <c r="P458" s="277" t="str">
        <f>IF(ISBLANK(INDEX('Policy Characteristics'!J:J,MATCH($C458,'Policy Characteristics'!$C:$C,0))),"",INDEX('Policy Characteristics'!J:J,MATCH($C458,'Policy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277" t="str">
        <f>IF(ISBLANK(INDEX('Policy Characteristics'!K:K,MATCH($C458,'Policy Characteristics'!$C:$C,0))),"",INDEX('Policy Characteristics'!K:K,MATCH($C458,'Policy Characteristics'!$C:$C,0)))</f>
        <v>industry-ag-main.html#fuel-switching</v>
      </c>
      <c r="R458" s="277" t="str">
        <f>IF(ISBLANK(INDEX('Policy Characteristics'!L:L,MATCH($C458,'Policy Characteristics'!$C:$C,0))),"",INDEX('Policy Characteristics'!L:L,MATCH($C458,'Policy Characteristics'!$C:$C,0)))</f>
        <v>industry-elec-and-hydrogen.html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Electrification + Hydrogen (Med &amp; High Temp)</v>
      </c>
      <c r="C459" s="277" t="str">
        <f t="shared" si="30"/>
        <v>Fraction of Med and High Temp Industrial Heat Shifted to Other Fuels</v>
      </c>
      <c r="D459" s="47" t="s">
        <v>3160</v>
      </c>
      <c r="E459" s="47" t="s">
        <v>2446</v>
      </c>
      <c r="F459" t="s">
        <v>3185</v>
      </c>
      <c r="G459" s="47" t="s">
        <v>3190</v>
      </c>
      <c r="H459" s="44">
        <v>1211</v>
      </c>
      <c r="I459" s="348" t="s">
        <v>45</v>
      </c>
      <c r="J459" s="278" t="str">
        <f>IF(ISBLANK(INDEX('Policy Characteristics'!D:D,MATCH($C459,'Policy Characteristics'!$C:$C,0))),"",INDEX('Policy Characteristics'!D:D,MATCH($C459,'Policy Characteristics'!$C:$C,0)))</f>
        <v>Electrification + Hydrogen</v>
      </c>
      <c r="K459" s="277" t="str">
        <f>IF(ISBLANK(INDEX('Policy Characteristics'!E:E,MATCH($C459,'Policy Characteristics'!$C:$C,0))),"",INDEX('Policy Characteristics'!E:E,MATCH($C459,'Policy Characteristics'!$C:$C,0)))</f>
        <v>indst med and high temp fuel type shifting</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fuel shifted</v>
      </c>
      <c r="P459" s="277" t="str">
        <f>IF(ISBLANK(INDEX('Policy Characteristics'!J:J,MATCH($C459,'Policy Characteristics'!$C:$C,0))),"",INDEX('Policy Characteristics'!J:J,MATCH($C459,'Policy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277" t="str">
        <f>IF(ISBLANK(INDEX('Policy Characteristics'!K:K,MATCH($C459,'Policy Characteristics'!$C:$C,0))),"",INDEX('Policy Characteristics'!K:K,MATCH($C459,'Policy Characteristics'!$C:$C,0)))</f>
        <v>industry-ag-main.html#fuel-switching</v>
      </c>
      <c r="R459" s="277" t="str">
        <f>IF(ISBLANK(INDEX('Policy Characteristics'!L:L,MATCH($C459,'Policy Characteristics'!$C:$C,0))),"",INDEX('Policy Characteristics'!L:L,MATCH($C459,'Policy Characteristics'!$C:$C,0)))</f>
        <v>industry-elec-and-hydrogen.html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Electrification + Hydrogen (Med &amp; High Temp)</v>
      </c>
      <c r="C460" s="277" t="str">
        <f t="shared" si="30"/>
        <v>Fraction of Med and High Temp Industrial Heat Shifted to Other Fuels</v>
      </c>
      <c r="D460" s="47" t="s">
        <v>3160</v>
      </c>
      <c r="E460" s="47" t="s">
        <v>2447</v>
      </c>
      <c r="F460" t="s">
        <v>3185</v>
      </c>
      <c r="G460" s="47" t="s">
        <v>3191</v>
      </c>
      <c r="H460" s="44">
        <v>1212</v>
      </c>
      <c r="I460" s="348" t="s">
        <v>45</v>
      </c>
      <c r="J460" s="278" t="str">
        <f>IF(ISBLANK(INDEX('Policy Characteristics'!D:D,MATCH($C460,'Policy Characteristics'!$C:$C,0))),"",INDEX('Policy Characteristics'!D:D,MATCH($C460,'Policy Characteristics'!$C:$C,0)))</f>
        <v>Electrification + Hydrogen</v>
      </c>
      <c r="K460" s="277" t="str">
        <f>IF(ISBLANK(INDEX('Policy Characteristics'!E:E,MATCH($C460,'Policy Characteristics'!$C:$C,0))),"",INDEX('Policy Characteristics'!E:E,MATCH($C460,'Policy Characteristics'!$C:$C,0)))</f>
        <v>indst med and high temp fuel type shifting</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fuel shifted</v>
      </c>
      <c r="P460" s="277" t="str">
        <f>IF(ISBLANK(INDEX('Policy Characteristics'!J:J,MATCH($C460,'Policy Characteristics'!$C:$C,0))),"",INDEX('Policy Characteristics'!J:J,MATCH($C460,'Policy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277" t="str">
        <f>IF(ISBLANK(INDEX('Policy Characteristics'!K:K,MATCH($C460,'Policy Characteristics'!$C:$C,0))),"",INDEX('Policy Characteristics'!K:K,MATCH($C460,'Policy Characteristics'!$C:$C,0)))</f>
        <v>industry-ag-main.html#fuel-switching</v>
      </c>
      <c r="R460" s="277" t="str">
        <f>IF(ISBLANK(INDEX('Policy Characteristics'!L:L,MATCH($C460,'Policy Characteristics'!$C:$C,0))),"",INDEX('Policy Characteristics'!L:L,MATCH($C460,'Policy Characteristics'!$C:$C,0)))</f>
        <v>industry-elec-and-hydrogen.html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Electrification + Hydrogen (Med &amp; High Temp)</v>
      </c>
      <c r="C461" s="277" t="str">
        <f t="shared" si="30"/>
        <v>Fraction of Med and High Temp Industrial Heat Shifted to Other Fuels</v>
      </c>
      <c r="D461" s="47" t="s">
        <v>3160</v>
      </c>
      <c r="E461" s="47" t="s">
        <v>2448</v>
      </c>
      <c r="F461" t="s">
        <v>3185</v>
      </c>
      <c r="G461" s="47" t="s">
        <v>3192</v>
      </c>
      <c r="H461" s="44">
        <v>1213</v>
      </c>
      <c r="I461" s="348" t="s">
        <v>45</v>
      </c>
      <c r="J461" s="278" t="str">
        <f>IF(ISBLANK(INDEX('Policy Characteristics'!D:D,MATCH($C461,'Policy Characteristics'!$C:$C,0))),"",INDEX('Policy Characteristics'!D:D,MATCH($C461,'Policy Characteristics'!$C:$C,0)))</f>
        <v>Electrification + Hydrogen</v>
      </c>
      <c r="K461" s="277" t="str">
        <f>IF(ISBLANK(INDEX('Policy Characteristics'!E:E,MATCH($C461,'Policy Characteristics'!$C:$C,0))),"",INDEX('Policy Characteristics'!E:E,MATCH($C461,'Policy Characteristics'!$C:$C,0)))</f>
        <v>indst med and high temp fuel type shifting</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fuel shifted</v>
      </c>
      <c r="P461" s="277" t="str">
        <f>IF(ISBLANK(INDEX('Policy Characteristics'!J:J,MATCH($C461,'Policy Characteristics'!$C:$C,0))),"",INDEX('Policy Characteristics'!J:J,MATCH($C461,'Policy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277" t="str">
        <f>IF(ISBLANK(INDEX('Policy Characteristics'!K:K,MATCH($C461,'Policy Characteristics'!$C:$C,0))),"",INDEX('Policy Characteristics'!K:K,MATCH($C461,'Policy Characteristics'!$C:$C,0)))</f>
        <v>industry-ag-main.html#fuel-switching</v>
      </c>
      <c r="R461" s="277" t="str">
        <f>IF(ISBLANK(INDEX('Policy Characteristics'!L:L,MATCH($C461,'Policy Characteristics'!$C:$C,0))),"",INDEX('Policy Characteristics'!L:L,MATCH($C461,'Policy Characteristics'!$C:$C,0)))</f>
        <v>industry-elec-and-hydrogen.html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Electrification + Hydrogen (Med &amp; High Temp)</v>
      </c>
      <c r="C462" s="277" t="str">
        <f t="shared" si="30"/>
        <v>Fraction of Med and High Temp Industrial Heat Shifted to Other Fuels</v>
      </c>
      <c r="D462" s="47" t="s">
        <v>3160</v>
      </c>
      <c r="E462" s="47" t="s">
        <v>2782</v>
      </c>
      <c r="F462" t="s">
        <v>3185</v>
      </c>
      <c r="G462" s="47" t="s">
        <v>3193</v>
      </c>
      <c r="H462" s="44">
        <v>1214</v>
      </c>
      <c r="I462" s="348" t="s">
        <v>45</v>
      </c>
      <c r="J462" s="278" t="str">
        <f>IF(ISBLANK(INDEX('Policy Characteristics'!D:D,MATCH($C462,'Policy Characteristics'!$C:$C,0))),"",INDEX('Policy Characteristics'!D:D,MATCH($C462,'Policy Characteristics'!$C:$C,0)))</f>
        <v>Electrification + Hydrogen</v>
      </c>
      <c r="K462" s="277" t="str">
        <f>IF(ISBLANK(INDEX('Policy Characteristics'!E:E,MATCH($C462,'Policy Characteristics'!$C:$C,0))),"",INDEX('Policy Characteristics'!E:E,MATCH($C462,'Policy Characteristics'!$C:$C,0)))</f>
        <v>indst med and high temp fuel type shifting</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fuel shifted</v>
      </c>
      <c r="P462" s="277" t="str">
        <f>IF(ISBLANK(INDEX('Policy Characteristics'!J:J,MATCH($C462,'Policy Characteristics'!$C:$C,0))),"",INDEX('Policy Characteristics'!J:J,MATCH($C462,'Policy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277" t="str">
        <f>IF(ISBLANK(INDEX('Policy Characteristics'!K:K,MATCH($C462,'Policy Characteristics'!$C:$C,0))),"",INDEX('Policy Characteristics'!K:K,MATCH($C462,'Policy Characteristics'!$C:$C,0)))</f>
        <v>industry-ag-main.html#fuel-switching</v>
      </c>
      <c r="R462" s="277" t="str">
        <f>IF(ISBLANK(INDEX('Policy Characteristics'!L:L,MATCH($C462,'Policy Characteristics'!$C:$C,0))),"",INDEX('Policy Characteristics'!L:L,MATCH($C462,'Policy Characteristics'!$C:$C,0)))</f>
        <v>industry-elec-and-hydrogen.html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Electrification + Hydrogen (Med &amp; High Temp)</v>
      </c>
      <c r="C463" s="277" t="str">
        <f t="shared" si="30"/>
        <v>Fraction of Med and High Temp Industrial Heat Shifted to Other Fuels</v>
      </c>
      <c r="D463" s="47" t="s">
        <v>3160</v>
      </c>
      <c r="E463" s="47" t="s">
        <v>2783</v>
      </c>
      <c r="F463" t="s">
        <v>3185</v>
      </c>
      <c r="G463" s="47" t="s">
        <v>3194</v>
      </c>
      <c r="H463" s="44">
        <v>1215</v>
      </c>
      <c r="I463" s="348" t="s">
        <v>45</v>
      </c>
      <c r="J463" s="278" t="str">
        <f>IF(ISBLANK(INDEX('Policy Characteristics'!D:D,MATCH($C463,'Policy Characteristics'!$C:$C,0))),"",INDEX('Policy Characteristics'!D:D,MATCH($C463,'Policy Characteristics'!$C:$C,0)))</f>
        <v>Electrification + Hydrogen</v>
      </c>
      <c r="K463" s="277" t="str">
        <f>IF(ISBLANK(INDEX('Policy Characteristics'!E:E,MATCH($C463,'Policy Characteristics'!$C:$C,0))),"",INDEX('Policy Characteristics'!E:E,MATCH($C463,'Policy Characteristics'!$C:$C,0)))</f>
        <v>indst med and high temp fuel type shifting</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fuel shifted</v>
      </c>
      <c r="P463" s="277" t="str">
        <f>IF(ISBLANK(INDEX('Policy Characteristics'!J:J,MATCH($C463,'Policy Characteristics'!$C:$C,0))),"",INDEX('Policy Characteristics'!J:J,MATCH($C463,'Policy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277" t="str">
        <f>IF(ISBLANK(INDEX('Policy Characteristics'!K:K,MATCH($C463,'Policy Characteristics'!$C:$C,0))),"",INDEX('Policy Characteristics'!K:K,MATCH($C463,'Policy Characteristics'!$C:$C,0)))</f>
        <v>industry-ag-main.html#fuel-switching</v>
      </c>
      <c r="R463" s="277" t="str">
        <f>IF(ISBLANK(INDEX('Policy Characteristics'!L:L,MATCH($C463,'Policy Characteristics'!$C:$C,0))),"",INDEX('Policy Characteristics'!L:L,MATCH($C463,'Policy Characteristics'!$C:$C,0)))</f>
        <v>industry-elec-and-hydrogen.html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Electrification + Hydrogen (Med &amp; High Temp)</v>
      </c>
      <c r="C464" s="277" t="str">
        <f t="shared" si="30"/>
        <v>Fraction of Med and High Temp Industrial Heat Shifted to Other Fuels</v>
      </c>
      <c r="D464" s="47" t="s">
        <v>3160</v>
      </c>
      <c r="E464" s="47" t="s">
        <v>2784</v>
      </c>
      <c r="F464" t="s">
        <v>3185</v>
      </c>
      <c r="G464" s="47" t="s">
        <v>3195</v>
      </c>
      <c r="H464" s="44">
        <v>1216</v>
      </c>
      <c r="I464" s="348" t="s">
        <v>45</v>
      </c>
      <c r="J464" s="278" t="str">
        <f>IF(ISBLANK(INDEX('Policy Characteristics'!D:D,MATCH($C464,'Policy Characteristics'!$C:$C,0))),"",INDEX('Policy Characteristics'!D:D,MATCH($C464,'Policy Characteristics'!$C:$C,0)))</f>
        <v>Electrification + Hydrogen</v>
      </c>
      <c r="K464" s="277" t="str">
        <f>IF(ISBLANK(INDEX('Policy Characteristics'!E:E,MATCH($C464,'Policy Characteristics'!$C:$C,0))),"",INDEX('Policy Characteristics'!E:E,MATCH($C464,'Policy Characteristics'!$C:$C,0)))</f>
        <v>indst med and high temp fuel type shifting</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fuel shifted</v>
      </c>
      <c r="P464" s="277" t="str">
        <f>IF(ISBLANK(INDEX('Policy Characteristics'!J:J,MATCH($C464,'Policy Characteristics'!$C:$C,0))),"",INDEX('Policy Characteristics'!J:J,MATCH($C464,'Policy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277" t="str">
        <f>IF(ISBLANK(INDEX('Policy Characteristics'!K:K,MATCH($C464,'Policy Characteristics'!$C:$C,0))),"",INDEX('Policy Characteristics'!K:K,MATCH($C464,'Policy Characteristics'!$C:$C,0)))</f>
        <v>industry-ag-main.html#fuel-switching</v>
      </c>
      <c r="R464" s="277" t="str">
        <f>IF(ISBLANK(INDEX('Policy Characteristics'!L:L,MATCH($C464,'Policy Characteristics'!$C:$C,0))),"",INDEX('Policy Characteristics'!L:L,MATCH($C464,'Policy Characteristics'!$C:$C,0)))</f>
        <v>industry-elec-and-hydrogen.html</v>
      </c>
    </row>
    <row r="465" spans="1:18"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Electrification + Hydrogen (Med &amp; High Temp)</v>
      </c>
      <c r="C465" s="277" t="str">
        <f t="shared" si="30"/>
        <v>Fraction of Med and High Temp Industrial Heat Shifted to Other Fuels</v>
      </c>
      <c r="D465" s="47" t="s">
        <v>3160</v>
      </c>
      <c r="E465" s="47" t="s">
        <v>2781</v>
      </c>
      <c r="F465" t="s">
        <v>3185</v>
      </c>
      <c r="G465" s="47" t="s">
        <v>3196</v>
      </c>
      <c r="H465" s="44">
        <v>1217</v>
      </c>
      <c r="I465" s="348" t="s">
        <v>45</v>
      </c>
      <c r="J465" s="278" t="str">
        <f>IF(ISBLANK(INDEX('Policy Characteristics'!D:D,MATCH($C465,'Policy Characteristics'!$C:$C,0))),"",INDEX('Policy Characteristics'!D:D,MATCH($C465,'Policy Characteristics'!$C:$C,0)))</f>
        <v>Electrification + Hydrogen</v>
      </c>
      <c r="K465" s="277" t="str">
        <f>IF(ISBLANK(INDEX('Policy Characteristics'!E:E,MATCH($C465,'Policy Characteristics'!$C:$C,0))),"",INDEX('Policy Characteristics'!E:E,MATCH($C465,'Policy Characteristics'!$C:$C,0)))</f>
        <v>indst med and high temp fuel type shifting</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fuel shifted</v>
      </c>
      <c r="P465" s="277" t="str">
        <f>IF(ISBLANK(INDEX('Policy Characteristics'!J:J,MATCH($C465,'Policy Characteristics'!$C:$C,0))),"",INDEX('Policy Characteristics'!J:J,MATCH($C465,'Policy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277" t="str">
        <f>IF(ISBLANK(INDEX('Policy Characteristics'!K:K,MATCH($C465,'Policy Characteristics'!$C:$C,0))),"",INDEX('Policy Characteristics'!K:K,MATCH($C465,'Policy Characteristics'!$C:$C,0)))</f>
        <v>industry-ag-main.html#fuel-switching</v>
      </c>
      <c r="R465" s="277" t="str">
        <f>IF(ISBLANK(INDEX('Policy Characteristics'!L:L,MATCH($C465,'Policy Characteristics'!$C:$C,0))),"",INDEX('Policy Characteristics'!L:L,MATCH($C465,'Policy Characteristics'!$C:$C,0)))</f>
        <v>industry-elec-and-hydrogen.html</v>
      </c>
    </row>
    <row r="466" spans="1:18"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Electrification + Hydrogen (Med &amp; High Temp)</v>
      </c>
      <c r="C466" s="277" t="str">
        <f t="shared" si="30"/>
        <v>Fraction of Med and High Temp Industrial Heat Shifted to Other Fuels</v>
      </c>
      <c r="D466" s="6" t="s">
        <v>3161</v>
      </c>
      <c r="E466" s="47" t="s">
        <v>2443</v>
      </c>
      <c r="F466" t="s">
        <v>2836</v>
      </c>
      <c r="G466" s="47" t="s">
        <v>3187</v>
      </c>
      <c r="H466" s="44">
        <v>1218</v>
      </c>
      <c r="I466" s="348" t="s">
        <v>44</v>
      </c>
      <c r="J466" s="278" t="str">
        <f>IF(ISBLANK(INDEX('Policy Characteristics'!D:D,MATCH($C466,'Policy Characteristics'!$C:$C,0))),"",INDEX('Policy Characteristics'!D:D,MATCH($C466,'Policy Characteristics'!$C:$C,0)))</f>
        <v>Electrification + Hydrogen</v>
      </c>
      <c r="K466" s="277" t="str">
        <f>IF(ISBLANK(INDEX('Policy Characteristics'!E:E,MATCH($C466,'Policy Characteristics'!$C:$C,0))),"",INDEX('Policy Characteristics'!E:E,MATCH($C466,'Policy Characteristics'!$C:$C,0)))</f>
        <v>indst med and high temp fuel type shifting</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fuel shifted</v>
      </c>
      <c r="P466" s="277" t="str">
        <f>IF(ISBLANK(INDEX('Policy Characteristics'!J:J,MATCH($C466,'Policy Characteristics'!$C:$C,0))),"",INDEX('Policy Characteristics'!J:J,MATCH($C466,'Policy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277" t="str">
        <f>IF(ISBLANK(INDEX('Policy Characteristics'!K:K,MATCH($C466,'Policy Characteristics'!$C:$C,0))),"",INDEX('Policy Characteristics'!K:K,MATCH($C466,'Policy Characteristics'!$C:$C,0)))</f>
        <v>industry-ag-main.html#fuel-switching</v>
      </c>
      <c r="R466" s="277" t="str">
        <f>IF(ISBLANK(INDEX('Policy Characteristics'!L:L,MATCH($C466,'Policy Characteristics'!$C:$C,0))),"",INDEX('Policy Characteristics'!L:L,MATCH($C466,'Policy Characteristics'!$C:$C,0)))</f>
        <v>industry-elec-and-hydrogen.html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s="277" t="str">
        <f t="shared" si="30"/>
        <v>Fraction of Med and High Temp Industrial Heat Shifted to Other Fuels</v>
      </c>
      <c r="D467" s="6" t="s">
        <v>3161</v>
      </c>
      <c r="E467" s="47" t="s">
        <v>2444</v>
      </c>
      <c r="F467" t="s">
        <v>2836</v>
      </c>
      <c r="G467" s="47" t="s">
        <v>3188</v>
      </c>
      <c r="H467" s="44">
        <v>1219</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si="30"/>
        <v>Fraction of Med and High Temp Industrial Heat Shifted to Other Fuels</v>
      </c>
      <c r="D468" s="6" t="s">
        <v>3161</v>
      </c>
      <c r="E468" s="47" t="s">
        <v>2445</v>
      </c>
      <c r="F468" t="s">
        <v>2836</v>
      </c>
      <c r="G468" s="47" t="s">
        <v>3189</v>
      </c>
      <c r="H468" s="44">
        <v>1220</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0"/>
        <v>Fraction of Med and High Temp Industrial Heat Shifted to Other Fuels</v>
      </c>
      <c r="D469" s="6" t="s">
        <v>3161</v>
      </c>
      <c r="E469" s="47" t="s">
        <v>2446</v>
      </c>
      <c r="F469" t="s">
        <v>2836</v>
      </c>
      <c r="G469" s="47" t="s">
        <v>3190</v>
      </c>
      <c r="H469" s="44">
        <v>1221</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0"/>
        <v>Fraction of Med and High Temp Industrial Heat Shifted to Other Fuels</v>
      </c>
      <c r="D470" s="6" t="s">
        <v>3161</v>
      </c>
      <c r="E470" s="47" t="s">
        <v>2447</v>
      </c>
      <c r="F470" t="s">
        <v>2836</v>
      </c>
      <c r="G470" s="47" t="s">
        <v>3191</v>
      </c>
      <c r="H470" s="44">
        <v>1222</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0"/>
        <v>Fraction of Med and High Temp Industrial Heat Shifted to Other Fuels</v>
      </c>
      <c r="D471" s="6" t="s">
        <v>3161</v>
      </c>
      <c r="E471" s="47" t="s">
        <v>2448</v>
      </c>
      <c r="F471" t="s">
        <v>2836</v>
      </c>
      <c r="G471" s="47" t="s">
        <v>3192</v>
      </c>
      <c r="H471" s="44">
        <v>1223</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0"/>
        <v>Fraction of Med and High Temp Industrial Heat Shifted to Other Fuels</v>
      </c>
      <c r="D472" s="6" t="s">
        <v>3161</v>
      </c>
      <c r="E472" s="47" t="s">
        <v>2782</v>
      </c>
      <c r="F472" t="s">
        <v>2836</v>
      </c>
      <c r="G472" s="47" t="s">
        <v>3193</v>
      </c>
      <c r="H472" s="44">
        <v>1224</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0"/>
        <v>Fraction of Med and High Temp Industrial Heat Shifted to Other Fuels</v>
      </c>
      <c r="D473" s="6" t="s">
        <v>3161</v>
      </c>
      <c r="E473" s="47" t="s">
        <v>2783</v>
      </c>
      <c r="F473" t="s">
        <v>2836</v>
      </c>
      <c r="G473" s="47" t="s">
        <v>3194</v>
      </c>
      <c r="H473" s="44">
        <v>1225</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0"/>
        <v>Fraction of Med and High Temp Industrial Heat Shifted to Other Fuels</v>
      </c>
      <c r="D474" s="6" t="s">
        <v>3161</v>
      </c>
      <c r="E474" s="47" t="s">
        <v>2784</v>
      </c>
      <c r="F474" t="s">
        <v>2836</v>
      </c>
      <c r="G474" s="47" t="s">
        <v>3195</v>
      </c>
      <c r="H474" s="44">
        <v>1226</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0"/>
        <v>Fraction of Med and High Temp Industrial Heat Shifted to Other Fuels</v>
      </c>
      <c r="D475" s="6" t="s">
        <v>3161</v>
      </c>
      <c r="E475" s="47" t="s">
        <v>2781</v>
      </c>
      <c r="F475" t="s">
        <v>2836</v>
      </c>
      <c r="G475" s="47" t="s">
        <v>3196</v>
      </c>
      <c r="H475" s="44">
        <v>1227</v>
      </c>
      <c r="I475" s="348" t="s">
        <v>44</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0"/>
        <v>Fraction of Med and High Temp Industrial Heat Shifted to Other Fuels</v>
      </c>
      <c r="D476" s="6" t="s">
        <v>3162</v>
      </c>
      <c r="E476" s="47" t="s">
        <v>2443</v>
      </c>
      <c r="F476" t="s">
        <v>3126</v>
      </c>
      <c r="G476" s="47" t="s">
        <v>3187</v>
      </c>
      <c r="H476" s="44">
        <v>1228</v>
      </c>
      <c r="I476" s="348" t="s">
        <v>44</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0"/>
        <v>Fraction of Med and High Temp Industrial Heat Shifted to Other Fuels</v>
      </c>
      <c r="D477" s="6" t="s">
        <v>3162</v>
      </c>
      <c r="E477" s="47" t="s">
        <v>2444</v>
      </c>
      <c r="F477" t="s">
        <v>3126</v>
      </c>
      <c r="G477" s="47" t="s">
        <v>3188</v>
      </c>
      <c r="H477" s="44">
        <v>1229</v>
      </c>
      <c r="I477" s="348" t="s">
        <v>45</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0"/>
        <v>Fraction of Med and High Temp Industrial Heat Shifted to Other Fuels</v>
      </c>
      <c r="D478" s="6" t="s">
        <v>3162</v>
      </c>
      <c r="E478" s="47" t="s">
        <v>2445</v>
      </c>
      <c r="F478" t="s">
        <v>3126</v>
      </c>
      <c r="G478" s="47" t="s">
        <v>3189</v>
      </c>
      <c r="H478" s="44">
        <v>1230</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0"/>
        <v>Fraction of Med and High Temp Industrial Heat Shifted to Other Fuels</v>
      </c>
      <c r="D479" s="6" t="s">
        <v>3162</v>
      </c>
      <c r="E479" s="47" t="s">
        <v>2446</v>
      </c>
      <c r="F479" t="s">
        <v>3126</v>
      </c>
      <c r="G479" s="47" t="s">
        <v>3190</v>
      </c>
      <c r="H479" s="44">
        <v>1231</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0"/>
        <v>Fraction of Med and High Temp Industrial Heat Shifted to Other Fuels</v>
      </c>
      <c r="D480" s="6" t="s">
        <v>3162</v>
      </c>
      <c r="E480" s="47" t="s">
        <v>2447</v>
      </c>
      <c r="F480" t="s">
        <v>3126</v>
      </c>
      <c r="G480" s="47" t="s">
        <v>3191</v>
      </c>
      <c r="H480" s="44">
        <v>1232</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0"/>
        <v>Fraction of Med and High Temp Industrial Heat Shifted to Other Fuels</v>
      </c>
      <c r="D481" s="6" t="s">
        <v>3162</v>
      </c>
      <c r="E481" s="47" t="s">
        <v>2448</v>
      </c>
      <c r="F481" t="s">
        <v>3126</v>
      </c>
      <c r="G481" s="47" t="s">
        <v>3192</v>
      </c>
      <c r="H481" s="44">
        <v>1233</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0"/>
        <v>Fraction of Med and High Temp Industrial Heat Shifted to Other Fuels</v>
      </c>
      <c r="D482" s="6" t="s">
        <v>3162</v>
      </c>
      <c r="E482" s="47" t="s">
        <v>2782</v>
      </c>
      <c r="F482" t="s">
        <v>3126</v>
      </c>
      <c r="G482" s="47" t="s">
        <v>3193</v>
      </c>
      <c r="H482" s="44">
        <v>1234</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0"/>
        <v>Fraction of Med and High Temp Industrial Heat Shifted to Other Fuels</v>
      </c>
      <c r="D483" s="6" t="s">
        <v>3162</v>
      </c>
      <c r="E483" s="47" t="s">
        <v>2783</v>
      </c>
      <c r="F483" t="s">
        <v>3126</v>
      </c>
      <c r="G483" s="47" t="s">
        <v>3194</v>
      </c>
      <c r="H483" s="44">
        <v>1235</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0"/>
        <v>Fraction of Med and High Temp Industrial Heat Shifted to Other Fuels</v>
      </c>
      <c r="D484" s="6" t="s">
        <v>3162</v>
      </c>
      <c r="E484" s="47" t="s">
        <v>2784</v>
      </c>
      <c r="F484" t="s">
        <v>3126</v>
      </c>
      <c r="G484" s="47" t="s">
        <v>3195</v>
      </c>
      <c r="H484" s="44">
        <v>1236</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0"/>
        <v>Fraction of Med and High Temp Industrial Heat Shifted to Other Fuels</v>
      </c>
      <c r="D485" s="6" t="s">
        <v>3162</v>
      </c>
      <c r="E485" s="47" t="s">
        <v>2781</v>
      </c>
      <c r="F485" t="s">
        <v>3126</v>
      </c>
      <c r="G485" s="47" t="s">
        <v>3196</v>
      </c>
      <c r="H485" s="44">
        <v>1237</v>
      </c>
      <c r="I485" s="348" t="s">
        <v>44</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0"/>
        <v>Fraction of Med and High Temp Industrial Heat Shifted to Other Fuels</v>
      </c>
      <c r="D486" s="6" t="s">
        <v>3163</v>
      </c>
      <c r="E486" s="47" t="s">
        <v>2443</v>
      </c>
      <c r="F486" t="s">
        <v>3127</v>
      </c>
      <c r="G486" s="47" t="s">
        <v>3187</v>
      </c>
      <c r="H486" s="44">
        <v>1238</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0"/>
        <v>Fraction of Med and High Temp Industrial Heat Shifted to Other Fuels</v>
      </c>
      <c r="D487" s="6" t="s">
        <v>3163</v>
      </c>
      <c r="E487" s="47" t="s">
        <v>2444</v>
      </c>
      <c r="F487" t="s">
        <v>3127</v>
      </c>
      <c r="G487" s="47" t="s">
        <v>3188</v>
      </c>
      <c r="H487" s="44">
        <v>1239</v>
      </c>
      <c r="I487" s="348" t="s">
        <v>45</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0"/>
        <v>Fraction of Med and High Temp Industrial Heat Shifted to Other Fuels</v>
      </c>
      <c r="D488" s="6" t="s">
        <v>3163</v>
      </c>
      <c r="E488" s="47" t="s">
        <v>2445</v>
      </c>
      <c r="F488" t="s">
        <v>3127</v>
      </c>
      <c r="G488" s="47" t="s">
        <v>3189</v>
      </c>
      <c r="H488" s="44">
        <v>1240</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ref="C489:C490" si="31">C$456</f>
        <v>Fraction of Med and High Temp Industrial Heat Shifted to Other Fuels</v>
      </c>
      <c r="D489" s="6" t="s">
        <v>3163</v>
      </c>
      <c r="E489" s="47" t="s">
        <v>2446</v>
      </c>
      <c r="F489" t="s">
        <v>3127</v>
      </c>
      <c r="G489" s="47" t="s">
        <v>3190</v>
      </c>
      <c r="H489" s="44">
        <v>1241</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3163</v>
      </c>
      <c r="E490" s="47" t="s">
        <v>2447</v>
      </c>
      <c r="F490" t="s">
        <v>3127</v>
      </c>
      <c r="G490" s="47" t="s">
        <v>3191</v>
      </c>
      <c r="H490" s="44">
        <v>1242</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ref="C491:C536" si="32">C$456</f>
        <v>Fraction of Med and High Temp Industrial Heat Shifted to Other Fuels</v>
      </c>
      <c r="D491" s="6" t="s">
        <v>3163</v>
      </c>
      <c r="E491" s="47" t="s">
        <v>2448</v>
      </c>
      <c r="F491" t="s">
        <v>3127</v>
      </c>
      <c r="G491" s="47" t="s">
        <v>3192</v>
      </c>
      <c r="H491" s="44">
        <v>1243</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2"/>
        <v>Fraction of Med and High Temp Industrial Heat Shifted to Other Fuels</v>
      </c>
      <c r="D492" s="6" t="s">
        <v>3163</v>
      </c>
      <c r="E492" s="47" t="s">
        <v>2782</v>
      </c>
      <c r="F492" t="s">
        <v>3127</v>
      </c>
      <c r="G492" s="47" t="s">
        <v>3193</v>
      </c>
      <c r="H492" s="44">
        <v>1244</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2"/>
        <v>Fraction of Med and High Temp Industrial Heat Shifted to Other Fuels</v>
      </c>
      <c r="D493" s="6" t="s">
        <v>3163</v>
      </c>
      <c r="E493" s="47" t="s">
        <v>2783</v>
      </c>
      <c r="F493" t="s">
        <v>3127</v>
      </c>
      <c r="G493" s="47" t="s">
        <v>3194</v>
      </c>
      <c r="H493" s="44">
        <v>1245</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2"/>
        <v>Fraction of Med and High Temp Industrial Heat Shifted to Other Fuels</v>
      </c>
      <c r="D494" s="6" t="s">
        <v>3163</v>
      </c>
      <c r="E494" s="47" t="s">
        <v>2784</v>
      </c>
      <c r="F494" t="s">
        <v>3127</v>
      </c>
      <c r="G494" s="47" t="s">
        <v>3195</v>
      </c>
      <c r="H494" s="44">
        <v>1246</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2"/>
        <v>Fraction of Med and High Temp Industrial Heat Shifted to Other Fuels</v>
      </c>
      <c r="D495" s="6" t="s">
        <v>3163</v>
      </c>
      <c r="E495" s="47" t="s">
        <v>2781</v>
      </c>
      <c r="F495" t="s">
        <v>3127</v>
      </c>
      <c r="G495" s="47" t="s">
        <v>3196</v>
      </c>
      <c r="H495" s="44">
        <v>1247</v>
      </c>
      <c r="I495" s="348" t="s">
        <v>44</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2"/>
        <v>Fraction of Med and High Temp Industrial Heat Shifted to Other Fuels</v>
      </c>
      <c r="D496" s="6" t="s">
        <v>3164</v>
      </c>
      <c r="E496" s="47" t="s">
        <v>2443</v>
      </c>
      <c r="F496" t="s">
        <v>3128</v>
      </c>
      <c r="G496" s="47" t="s">
        <v>3187</v>
      </c>
      <c r="H496" s="44">
        <v>1248</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2"/>
        <v>Fraction of Med and High Temp Industrial Heat Shifted to Other Fuels</v>
      </c>
      <c r="D497" s="6" t="s">
        <v>3164</v>
      </c>
      <c r="E497" s="47" t="s">
        <v>2444</v>
      </c>
      <c r="F497" t="s">
        <v>3128</v>
      </c>
      <c r="G497" s="47" t="s">
        <v>3188</v>
      </c>
      <c r="H497" s="44">
        <v>1249</v>
      </c>
      <c r="I497" s="348" t="s">
        <v>45</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2"/>
        <v>Fraction of Med and High Temp Industrial Heat Shifted to Other Fuels</v>
      </c>
      <c r="D498" s="6" t="s">
        <v>3164</v>
      </c>
      <c r="E498" s="47" t="s">
        <v>2445</v>
      </c>
      <c r="F498" t="s">
        <v>3128</v>
      </c>
      <c r="G498" s="47" t="s">
        <v>3189</v>
      </c>
      <c r="H498" s="44">
        <v>1250</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2"/>
        <v>Fraction of Med and High Temp Industrial Heat Shifted to Other Fuels</v>
      </c>
      <c r="D499" s="6" t="s">
        <v>3164</v>
      </c>
      <c r="E499" s="47" t="s">
        <v>2446</v>
      </c>
      <c r="F499" t="s">
        <v>3128</v>
      </c>
      <c r="G499" s="47" t="s">
        <v>3190</v>
      </c>
      <c r="H499" s="44">
        <v>1251</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si="32"/>
        <v>Fraction of Med and High Temp Industrial Heat Shifted to Other Fuels</v>
      </c>
      <c r="D500" s="6" t="s">
        <v>3164</v>
      </c>
      <c r="E500" s="47" t="s">
        <v>2447</v>
      </c>
      <c r="F500" t="s">
        <v>3128</v>
      </c>
      <c r="G500" s="47" t="s">
        <v>3191</v>
      </c>
      <c r="H500" s="44">
        <v>1252</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3164</v>
      </c>
      <c r="E501" s="47" t="s">
        <v>2448</v>
      </c>
      <c r="F501" t="s">
        <v>3128</v>
      </c>
      <c r="G501" s="47" t="s">
        <v>3192</v>
      </c>
      <c r="H501" s="44">
        <v>1253</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si="32"/>
        <v>Fraction of Med and High Temp Industrial Heat Shifted to Other Fuels</v>
      </c>
      <c r="D502" s="6" t="s">
        <v>3164</v>
      </c>
      <c r="E502" s="47" t="s">
        <v>2782</v>
      </c>
      <c r="F502" t="s">
        <v>3128</v>
      </c>
      <c r="G502" s="47" t="s">
        <v>3193</v>
      </c>
      <c r="H502" s="44">
        <v>1254</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2"/>
        <v>Fraction of Med and High Temp Industrial Heat Shifted to Other Fuels</v>
      </c>
      <c r="D503" s="6" t="s">
        <v>3164</v>
      </c>
      <c r="E503" s="47" t="s">
        <v>2783</v>
      </c>
      <c r="F503" t="s">
        <v>3128</v>
      </c>
      <c r="G503" s="47" t="s">
        <v>3194</v>
      </c>
      <c r="H503" s="44">
        <v>1255</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2"/>
        <v>Fraction of Med and High Temp Industrial Heat Shifted to Other Fuels</v>
      </c>
      <c r="D504" s="6" t="s">
        <v>3164</v>
      </c>
      <c r="E504" s="47" t="s">
        <v>2784</v>
      </c>
      <c r="F504" t="s">
        <v>3128</v>
      </c>
      <c r="G504" s="47" t="s">
        <v>3195</v>
      </c>
      <c r="H504" s="44">
        <v>1256</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2"/>
        <v>Fraction of Med and High Temp Industrial Heat Shifted to Other Fuels</v>
      </c>
      <c r="D505" s="6" t="s">
        <v>3164</v>
      </c>
      <c r="E505" s="47" t="s">
        <v>2781</v>
      </c>
      <c r="F505" t="s">
        <v>3128</v>
      </c>
      <c r="G505" s="47" t="s">
        <v>3196</v>
      </c>
      <c r="H505" s="44">
        <v>1257</v>
      </c>
      <c r="I505" s="348" t="s">
        <v>44</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2"/>
        <v>Fraction of Med and High Temp Industrial Heat Shifted to Other Fuels</v>
      </c>
      <c r="D506" s="6" t="s">
        <v>3165</v>
      </c>
      <c r="E506" s="47" t="s">
        <v>2443</v>
      </c>
      <c r="F506" t="s">
        <v>3129</v>
      </c>
      <c r="G506" s="47" t="s">
        <v>3187</v>
      </c>
      <c r="H506" s="44">
        <v>1258</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2"/>
        <v>Fraction of Med and High Temp Industrial Heat Shifted to Other Fuels</v>
      </c>
      <c r="D507" s="6" t="s">
        <v>3165</v>
      </c>
      <c r="E507" s="47" t="s">
        <v>2444</v>
      </c>
      <c r="F507" t="s">
        <v>3129</v>
      </c>
      <c r="G507" s="47" t="s">
        <v>3188</v>
      </c>
      <c r="H507" s="44">
        <v>1259</v>
      </c>
      <c r="I507" s="348" t="s">
        <v>45</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2"/>
        <v>Fraction of Med and High Temp Industrial Heat Shifted to Other Fuels</v>
      </c>
      <c r="D508" s="6" t="s">
        <v>3165</v>
      </c>
      <c r="E508" s="47" t="s">
        <v>2445</v>
      </c>
      <c r="F508" t="s">
        <v>3129</v>
      </c>
      <c r="G508" s="47" t="s">
        <v>3189</v>
      </c>
      <c r="H508" s="44">
        <v>1260</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2"/>
        <v>Fraction of Med and High Temp Industrial Heat Shifted to Other Fuels</v>
      </c>
      <c r="D509" s="6" t="s">
        <v>3165</v>
      </c>
      <c r="E509" s="47" t="s">
        <v>2446</v>
      </c>
      <c r="F509" t="s">
        <v>3129</v>
      </c>
      <c r="G509" s="47" t="s">
        <v>3190</v>
      </c>
      <c r="H509" s="44">
        <v>1261</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2"/>
        <v>Fraction of Med and High Temp Industrial Heat Shifted to Other Fuels</v>
      </c>
      <c r="D510" s="6" t="s">
        <v>3165</v>
      </c>
      <c r="E510" s="47" t="s">
        <v>2447</v>
      </c>
      <c r="F510" t="s">
        <v>3129</v>
      </c>
      <c r="G510" s="47" t="s">
        <v>3191</v>
      </c>
      <c r="H510" s="44">
        <v>1262</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2"/>
        <v>Fraction of Med and High Temp Industrial Heat Shifted to Other Fuels</v>
      </c>
      <c r="D511" s="6" t="s">
        <v>3165</v>
      </c>
      <c r="E511" s="47" t="s">
        <v>2448</v>
      </c>
      <c r="F511" t="s">
        <v>3129</v>
      </c>
      <c r="G511" s="47" t="s">
        <v>3192</v>
      </c>
      <c r="H511" s="44">
        <v>1263</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2"/>
        <v>Fraction of Med and High Temp Industrial Heat Shifted to Other Fuels</v>
      </c>
      <c r="D512" s="6" t="s">
        <v>3165</v>
      </c>
      <c r="E512" s="47" t="s">
        <v>2782</v>
      </c>
      <c r="F512" t="s">
        <v>3129</v>
      </c>
      <c r="G512" s="47" t="s">
        <v>3193</v>
      </c>
      <c r="H512" s="44">
        <v>1264</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2"/>
        <v>Fraction of Med and High Temp Industrial Heat Shifted to Other Fuels</v>
      </c>
      <c r="D513" s="6" t="s">
        <v>3165</v>
      </c>
      <c r="E513" s="47" t="s">
        <v>2783</v>
      </c>
      <c r="F513" t="s">
        <v>3129</v>
      </c>
      <c r="G513" s="47" t="s">
        <v>3194</v>
      </c>
      <c r="H513" s="44">
        <v>1265</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2"/>
        <v>Fraction of Med and High Temp Industrial Heat Shifted to Other Fuels</v>
      </c>
      <c r="D514" s="6" t="s">
        <v>3165</v>
      </c>
      <c r="E514" s="47" t="s">
        <v>2784</v>
      </c>
      <c r="F514" t="s">
        <v>3129</v>
      </c>
      <c r="G514" s="47" t="s">
        <v>3195</v>
      </c>
      <c r="H514" s="44">
        <v>1266</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2"/>
        <v>Fraction of Med and High Temp Industrial Heat Shifted to Other Fuels</v>
      </c>
      <c r="D515" s="6" t="s">
        <v>3165</v>
      </c>
      <c r="E515" s="47" t="s">
        <v>2781</v>
      </c>
      <c r="F515" t="s">
        <v>3129</v>
      </c>
      <c r="G515" s="47" t="s">
        <v>3196</v>
      </c>
      <c r="H515" s="44">
        <v>1267</v>
      </c>
      <c r="I515" s="348" t="s">
        <v>44</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2"/>
        <v>Fraction of Med and High Temp Industrial Heat Shifted to Other Fuels</v>
      </c>
      <c r="D516" s="6" t="s">
        <v>3166</v>
      </c>
      <c r="E516" s="47" t="s">
        <v>2443</v>
      </c>
      <c r="F516" t="s">
        <v>3130</v>
      </c>
      <c r="G516" s="47" t="s">
        <v>3187</v>
      </c>
      <c r="H516" s="44">
        <v>1268</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2"/>
        <v>Fraction of Med and High Temp Industrial Heat Shifted to Other Fuels</v>
      </c>
      <c r="D517" s="6" t="s">
        <v>3166</v>
      </c>
      <c r="E517" s="47" t="s">
        <v>2444</v>
      </c>
      <c r="F517" t="s">
        <v>3130</v>
      </c>
      <c r="G517" s="47" t="s">
        <v>3188</v>
      </c>
      <c r="H517" s="44">
        <v>1269</v>
      </c>
      <c r="I517" s="348" t="s">
        <v>45</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2"/>
        <v>Fraction of Med and High Temp Industrial Heat Shifted to Other Fuels</v>
      </c>
      <c r="D518" s="6" t="s">
        <v>3166</v>
      </c>
      <c r="E518" s="47" t="s">
        <v>2445</v>
      </c>
      <c r="F518" t="s">
        <v>3130</v>
      </c>
      <c r="G518" s="47" t="s">
        <v>3189</v>
      </c>
      <c r="H518" s="44">
        <v>1270</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2"/>
        <v>Fraction of Med and High Temp Industrial Heat Shifted to Other Fuels</v>
      </c>
      <c r="D519" s="6" t="s">
        <v>3166</v>
      </c>
      <c r="E519" s="47" t="s">
        <v>2446</v>
      </c>
      <c r="F519" t="s">
        <v>3130</v>
      </c>
      <c r="G519" s="47" t="s">
        <v>3190</v>
      </c>
      <c r="H519" s="44">
        <v>1271</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2"/>
        <v>Fraction of Med and High Temp Industrial Heat Shifted to Other Fuels</v>
      </c>
      <c r="D520" s="6" t="s">
        <v>3166</v>
      </c>
      <c r="E520" s="47" t="s">
        <v>2447</v>
      </c>
      <c r="F520" t="s">
        <v>3130</v>
      </c>
      <c r="G520" s="47" t="s">
        <v>3191</v>
      </c>
      <c r="H520" s="44">
        <v>1272</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2"/>
        <v>Fraction of Med and High Temp Industrial Heat Shifted to Other Fuels</v>
      </c>
      <c r="D521" s="6" t="s">
        <v>3166</v>
      </c>
      <c r="E521" s="47" t="s">
        <v>2448</v>
      </c>
      <c r="F521" t="s">
        <v>3130</v>
      </c>
      <c r="G521" s="47" t="s">
        <v>3192</v>
      </c>
      <c r="H521" s="44">
        <v>1273</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2"/>
        <v>Fraction of Med and High Temp Industrial Heat Shifted to Other Fuels</v>
      </c>
      <c r="D522" s="6" t="s">
        <v>3166</v>
      </c>
      <c r="E522" s="47" t="s">
        <v>2782</v>
      </c>
      <c r="F522" t="s">
        <v>3130</v>
      </c>
      <c r="G522" s="47" t="s">
        <v>3193</v>
      </c>
      <c r="H522" s="44">
        <v>1274</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2"/>
        <v>Fraction of Med and High Temp Industrial Heat Shifted to Other Fuels</v>
      </c>
      <c r="D523" s="6" t="s">
        <v>3166</v>
      </c>
      <c r="E523" s="47" t="s">
        <v>2783</v>
      </c>
      <c r="F523" t="s">
        <v>3130</v>
      </c>
      <c r="G523" s="47" t="s">
        <v>3194</v>
      </c>
      <c r="H523" s="44">
        <v>1275</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2"/>
        <v>Fraction of Med and High Temp Industrial Heat Shifted to Other Fuels</v>
      </c>
      <c r="D524" s="6" t="s">
        <v>3166</v>
      </c>
      <c r="E524" s="47" t="s">
        <v>2784</v>
      </c>
      <c r="F524" t="s">
        <v>3130</v>
      </c>
      <c r="G524" s="47" t="s">
        <v>3195</v>
      </c>
      <c r="H524" s="44">
        <v>1276</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2"/>
        <v>Fraction of Med and High Temp Industrial Heat Shifted to Other Fuels</v>
      </c>
      <c r="D525" s="6" t="s">
        <v>3166</v>
      </c>
      <c r="E525" s="47" t="s">
        <v>2781</v>
      </c>
      <c r="F525" t="s">
        <v>3130</v>
      </c>
      <c r="G525" s="47" t="s">
        <v>3196</v>
      </c>
      <c r="H525" s="44">
        <v>1277</v>
      </c>
      <c r="I525" s="348" t="s">
        <v>44</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2"/>
        <v>Fraction of Med and High Temp Industrial Heat Shifted to Other Fuels</v>
      </c>
      <c r="D526" s="6" t="s">
        <v>3167</v>
      </c>
      <c r="E526" s="47" t="s">
        <v>2443</v>
      </c>
      <c r="F526" t="s">
        <v>3131</v>
      </c>
      <c r="G526" s="47" t="s">
        <v>3187</v>
      </c>
      <c r="H526" s="44">
        <v>1278</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2"/>
        <v>Fraction of Med and High Temp Industrial Heat Shifted to Other Fuels</v>
      </c>
      <c r="D527" s="6" t="s">
        <v>3167</v>
      </c>
      <c r="E527" s="47" t="s">
        <v>2444</v>
      </c>
      <c r="F527" t="s">
        <v>3131</v>
      </c>
      <c r="G527" s="47" t="s">
        <v>3188</v>
      </c>
      <c r="H527" s="44">
        <v>1279</v>
      </c>
      <c r="I527" s="348" t="s">
        <v>45</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2"/>
        <v>Fraction of Med and High Temp Industrial Heat Shifted to Other Fuels</v>
      </c>
      <c r="D528" s="6" t="s">
        <v>3167</v>
      </c>
      <c r="E528" s="47" t="s">
        <v>2445</v>
      </c>
      <c r="F528" t="s">
        <v>3131</v>
      </c>
      <c r="G528" s="47" t="s">
        <v>3189</v>
      </c>
      <c r="H528" s="44">
        <v>1280</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2"/>
        <v>Fraction of Med and High Temp Industrial Heat Shifted to Other Fuels</v>
      </c>
      <c r="D529" s="6" t="s">
        <v>3167</v>
      </c>
      <c r="E529" s="47" t="s">
        <v>2446</v>
      </c>
      <c r="F529" t="s">
        <v>3131</v>
      </c>
      <c r="G529" s="47" t="s">
        <v>3190</v>
      </c>
      <c r="H529" s="44">
        <v>1281</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2"/>
        <v>Fraction of Med and High Temp Industrial Heat Shifted to Other Fuels</v>
      </c>
      <c r="D530" s="6" t="s">
        <v>3167</v>
      </c>
      <c r="E530" s="47" t="s">
        <v>2447</v>
      </c>
      <c r="F530" t="s">
        <v>3131</v>
      </c>
      <c r="G530" s="47" t="s">
        <v>3191</v>
      </c>
      <c r="H530" s="44">
        <v>1282</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2"/>
        <v>Fraction of Med and High Temp Industrial Heat Shifted to Other Fuels</v>
      </c>
      <c r="D531" s="6" t="s">
        <v>3167</v>
      </c>
      <c r="E531" s="47" t="s">
        <v>2448</v>
      </c>
      <c r="F531" t="s">
        <v>3131</v>
      </c>
      <c r="G531" s="47" t="s">
        <v>3192</v>
      </c>
      <c r="H531" s="44">
        <v>1283</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2"/>
        <v>Fraction of Med and High Temp Industrial Heat Shifted to Other Fuels</v>
      </c>
      <c r="D532" s="6" t="s">
        <v>3167</v>
      </c>
      <c r="E532" s="47" t="s">
        <v>2782</v>
      </c>
      <c r="F532" t="s">
        <v>3131</v>
      </c>
      <c r="G532" s="47" t="s">
        <v>3193</v>
      </c>
      <c r="H532" s="44">
        <v>1284</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2"/>
        <v>Fraction of Med and High Temp Industrial Heat Shifted to Other Fuels</v>
      </c>
      <c r="D533" s="6" t="s">
        <v>3167</v>
      </c>
      <c r="E533" s="47" t="s">
        <v>2783</v>
      </c>
      <c r="F533" t="s">
        <v>3131</v>
      </c>
      <c r="G533" s="47" t="s">
        <v>3194</v>
      </c>
      <c r="H533" s="44">
        <v>1285</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2"/>
        <v>Fraction of Med and High Temp Industrial Heat Shifted to Other Fuels</v>
      </c>
      <c r="D534" s="6" t="s">
        <v>3167</v>
      </c>
      <c r="E534" s="47" t="s">
        <v>2784</v>
      </c>
      <c r="F534" t="s">
        <v>3131</v>
      </c>
      <c r="G534" s="47" t="s">
        <v>3195</v>
      </c>
      <c r="H534" s="44">
        <v>1286</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2"/>
        <v>Fraction of Med and High Temp Industrial Heat Shifted to Other Fuels</v>
      </c>
      <c r="D535" s="6" t="s">
        <v>3167</v>
      </c>
      <c r="E535" s="47" t="s">
        <v>2781</v>
      </c>
      <c r="F535" t="s">
        <v>3131</v>
      </c>
      <c r="G535" s="47" t="s">
        <v>3196</v>
      </c>
      <c r="H535" s="44">
        <v>1287</v>
      </c>
      <c r="I535" s="348" t="s">
        <v>44</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2"/>
        <v>Fraction of Med and High Temp Industrial Heat Shifted to Other Fuels</v>
      </c>
      <c r="D536" s="6" t="s">
        <v>3168</v>
      </c>
      <c r="E536" s="47" t="s">
        <v>2443</v>
      </c>
      <c r="F536" t="s">
        <v>3132</v>
      </c>
      <c r="G536" s="47" t="s">
        <v>3187</v>
      </c>
      <c r="H536" s="44">
        <v>1288</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ref="C537:C600" si="33">C$456</f>
        <v>Fraction of Med and High Temp Industrial Heat Shifted to Other Fuels</v>
      </c>
      <c r="D537" s="6" t="s">
        <v>3168</v>
      </c>
      <c r="E537" s="47" t="s">
        <v>2444</v>
      </c>
      <c r="F537" t="s">
        <v>3132</v>
      </c>
      <c r="G537" s="47" t="s">
        <v>3188</v>
      </c>
      <c r="H537" s="44">
        <v>1289</v>
      </c>
      <c r="I537" s="348" t="s">
        <v>45</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3168</v>
      </c>
      <c r="E538" s="47" t="s">
        <v>2445</v>
      </c>
      <c r="F538" t="s">
        <v>3132</v>
      </c>
      <c r="G538" s="47" t="s">
        <v>3189</v>
      </c>
      <c r="H538" s="44">
        <v>1290</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3168</v>
      </c>
      <c r="E539" s="47" t="s">
        <v>2446</v>
      </c>
      <c r="F539" t="s">
        <v>3132</v>
      </c>
      <c r="G539" s="47" t="s">
        <v>3190</v>
      </c>
      <c r="H539" s="44">
        <v>1291</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3168</v>
      </c>
      <c r="E540" s="47" t="s">
        <v>2447</v>
      </c>
      <c r="F540" t="s">
        <v>3132</v>
      </c>
      <c r="G540" s="47" t="s">
        <v>3191</v>
      </c>
      <c r="H540" s="44">
        <v>1292</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3168</v>
      </c>
      <c r="E541" s="47" t="s">
        <v>2448</v>
      </c>
      <c r="F541" t="s">
        <v>3132</v>
      </c>
      <c r="G541" s="47" t="s">
        <v>3192</v>
      </c>
      <c r="H541" s="44">
        <v>1293</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3168</v>
      </c>
      <c r="E542" s="47" t="s">
        <v>2782</v>
      </c>
      <c r="F542" t="s">
        <v>3132</v>
      </c>
      <c r="G542" s="47" t="s">
        <v>3193</v>
      </c>
      <c r="H542" s="44">
        <v>1294</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3168</v>
      </c>
      <c r="E543" s="47" t="s">
        <v>2783</v>
      </c>
      <c r="F543" t="s">
        <v>3132</v>
      </c>
      <c r="G543" s="47" t="s">
        <v>3194</v>
      </c>
      <c r="H543" s="44">
        <v>1295</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3168</v>
      </c>
      <c r="E544" s="47" t="s">
        <v>2784</v>
      </c>
      <c r="F544" t="s">
        <v>3132</v>
      </c>
      <c r="G544" s="47" t="s">
        <v>3195</v>
      </c>
      <c r="H544" s="44">
        <v>1296</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3168</v>
      </c>
      <c r="E545" s="47" t="s">
        <v>2781</v>
      </c>
      <c r="F545" t="s">
        <v>3132</v>
      </c>
      <c r="G545" s="47" t="s">
        <v>3196</v>
      </c>
      <c r="H545" s="44">
        <v>1297</v>
      </c>
      <c r="I545" s="348" t="s">
        <v>44</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3169</v>
      </c>
      <c r="E546" s="47" t="s">
        <v>2443</v>
      </c>
      <c r="F546" t="s">
        <v>2650</v>
      </c>
      <c r="G546" s="47" t="s">
        <v>3187</v>
      </c>
      <c r="H546" s="44">
        <v>1298</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3169</v>
      </c>
      <c r="E547" s="47" t="s">
        <v>2444</v>
      </c>
      <c r="F547" t="s">
        <v>2650</v>
      </c>
      <c r="G547" s="47" t="s">
        <v>3188</v>
      </c>
      <c r="H547" s="44">
        <v>1299</v>
      </c>
      <c r="I547" s="348" t="s">
        <v>45</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si="33"/>
        <v>Fraction of Med and High Temp Industrial Heat Shifted to Other Fuels</v>
      </c>
      <c r="D548" s="6" t="s">
        <v>3169</v>
      </c>
      <c r="E548" s="47" t="s">
        <v>2445</v>
      </c>
      <c r="F548" t="s">
        <v>2650</v>
      </c>
      <c r="G548" s="47" t="s">
        <v>3189</v>
      </c>
      <c r="H548" s="44">
        <v>1300</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3"/>
        <v>Fraction of Med and High Temp Industrial Heat Shifted to Other Fuels</v>
      </c>
      <c r="D549" s="6" t="s">
        <v>3169</v>
      </c>
      <c r="E549" s="47" t="s">
        <v>2446</v>
      </c>
      <c r="F549" t="s">
        <v>2650</v>
      </c>
      <c r="G549" s="47" t="s">
        <v>3190</v>
      </c>
      <c r="H549" s="44">
        <v>1301</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3"/>
        <v>Fraction of Med and High Temp Industrial Heat Shifted to Other Fuels</v>
      </c>
      <c r="D550" s="6" t="s">
        <v>3169</v>
      </c>
      <c r="E550" s="47" t="s">
        <v>2447</v>
      </c>
      <c r="F550" t="s">
        <v>2650</v>
      </c>
      <c r="G550" s="47" t="s">
        <v>3191</v>
      </c>
      <c r="H550" s="44">
        <v>1302</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3"/>
        <v>Fraction of Med and High Temp Industrial Heat Shifted to Other Fuels</v>
      </c>
      <c r="D551" s="6" t="s">
        <v>3169</v>
      </c>
      <c r="E551" s="47" t="s">
        <v>2448</v>
      </c>
      <c r="F551" t="s">
        <v>2650</v>
      </c>
      <c r="G551" s="47" t="s">
        <v>3192</v>
      </c>
      <c r="H551" s="44">
        <v>1303</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3"/>
        <v>Fraction of Med and High Temp Industrial Heat Shifted to Other Fuels</v>
      </c>
      <c r="D552" s="6" t="s">
        <v>3169</v>
      </c>
      <c r="E552" s="47" t="s">
        <v>2782</v>
      </c>
      <c r="F552" t="s">
        <v>2650</v>
      </c>
      <c r="G552" s="47" t="s">
        <v>3193</v>
      </c>
      <c r="H552" s="44">
        <v>1304</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3"/>
        <v>Fraction of Med and High Temp Industrial Heat Shifted to Other Fuels</v>
      </c>
      <c r="D553" s="6" t="s">
        <v>3169</v>
      </c>
      <c r="E553" s="47" t="s">
        <v>2783</v>
      </c>
      <c r="F553" t="s">
        <v>2650</v>
      </c>
      <c r="G553" s="47" t="s">
        <v>3194</v>
      </c>
      <c r="H553" s="44">
        <v>1305</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3"/>
        <v>Fraction of Med and High Temp Industrial Heat Shifted to Other Fuels</v>
      </c>
      <c r="D554" s="6" t="s">
        <v>3169</v>
      </c>
      <c r="E554" s="47" t="s">
        <v>2784</v>
      </c>
      <c r="F554" t="s">
        <v>2650</v>
      </c>
      <c r="G554" s="47" t="s">
        <v>3195</v>
      </c>
      <c r="H554" s="44">
        <v>1306</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3"/>
        <v>Fraction of Med and High Temp Industrial Heat Shifted to Other Fuels</v>
      </c>
      <c r="D555" s="6" t="s">
        <v>3169</v>
      </c>
      <c r="E555" s="47" t="s">
        <v>2781</v>
      </c>
      <c r="F555" t="s">
        <v>2650</v>
      </c>
      <c r="G555" s="47" t="s">
        <v>3196</v>
      </c>
      <c r="H555" s="44">
        <v>1307</v>
      </c>
      <c r="I555" s="348" t="s">
        <v>44</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3"/>
        <v>Fraction of Med and High Temp Industrial Heat Shifted to Other Fuels</v>
      </c>
      <c r="D556" s="6" t="s">
        <v>3170</v>
      </c>
      <c r="E556" s="47" t="s">
        <v>2443</v>
      </c>
      <c r="F556" t="s">
        <v>3133</v>
      </c>
      <c r="G556" s="47" t="s">
        <v>3187</v>
      </c>
      <c r="H556" s="44">
        <v>1308</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3"/>
        <v>Fraction of Med and High Temp Industrial Heat Shifted to Other Fuels</v>
      </c>
      <c r="D557" s="6" t="s">
        <v>3170</v>
      </c>
      <c r="E557" s="47" t="s">
        <v>2444</v>
      </c>
      <c r="F557" t="s">
        <v>3133</v>
      </c>
      <c r="G557" s="47" t="s">
        <v>3188</v>
      </c>
      <c r="H557" s="44">
        <v>1309</v>
      </c>
      <c r="I557" s="348" t="s">
        <v>45</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3"/>
        <v>Fraction of Med and High Temp Industrial Heat Shifted to Other Fuels</v>
      </c>
      <c r="D558" s="6" t="s">
        <v>3170</v>
      </c>
      <c r="E558" s="47" t="s">
        <v>2445</v>
      </c>
      <c r="F558" t="s">
        <v>3133</v>
      </c>
      <c r="G558" s="47" t="s">
        <v>3189</v>
      </c>
      <c r="H558" s="44">
        <v>1310</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3"/>
        <v>Fraction of Med and High Temp Industrial Heat Shifted to Other Fuels</v>
      </c>
      <c r="D559" s="6" t="s">
        <v>3170</v>
      </c>
      <c r="E559" s="47" t="s">
        <v>2446</v>
      </c>
      <c r="F559" t="s">
        <v>3133</v>
      </c>
      <c r="G559" s="47" t="s">
        <v>3190</v>
      </c>
      <c r="H559" s="44">
        <v>1311</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3"/>
        <v>Fraction of Med and High Temp Industrial Heat Shifted to Other Fuels</v>
      </c>
      <c r="D560" s="6" t="s">
        <v>3170</v>
      </c>
      <c r="E560" s="47" t="s">
        <v>2447</v>
      </c>
      <c r="F560" t="s">
        <v>3133</v>
      </c>
      <c r="G560" s="47" t="s">
        <v>3191</v>
      </c>
      <c r="H560" s="44">
        <v>1312</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3"/>
        <v>Fraction of Med and High Temp Industrial Heat Shifted to Other Fuels</v>
      </c>
      <c r="D561" s="6" t="s">
        <v>3170</v>
      </c>
      <c r="E561" s="47" t="s">
        <v>2448</v>
      </c>
      <c r="F561" t="s">
        <v>3133</v>
      </c>
      <c r="G561" s="47" t="s">
        <v>3192</v>
      </c>
      <c r="H561" s="44">
        <v>1313</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3"/>
        <v>Fraction of Med and High Temp Industrial Heat Shifted to Other Fuels</v>
      </c>
      <c r="D562" s="6" t="s">
        <v>3170</v>
      </c>
      <c r="E562" s="47" t="s">
        <v>2782</v>
      </c>
      <c r="F562" t="s">
        <v>3133</v>
      </c>
      <c r="G562" s="47" t="s">
        <v>3193</v>
      </c>
      <c r="H562" s="44">
        <v>1314</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3"/>
        <v>Fraction of Med and High Temp Industrial Heat Shifted to Other Fuels</v>
      </c>
      <c r="D563" s="6" t="s">
        <v>3170</v>
      </c>
      <c r="E563" s="47" t="s">
        <v>2783</v>
      </c>
      <c r="F563" t="s">
        <v>3133</v>
      </c>
      <c r="G563" s="47" t="s">
        <v>3194</v>
      </c>
      <c r="H563" s="44">
        <v>1315</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3"/>
        <v>Fraction of Med and High Temp Industrial Heat Shifted to Other Fuels</v>
      </c>
      <c r="D564" s="6" t="s">
        <v>3170</v>
      </c>
      <c r="E564" s="47" t="s">
        <v>2784</v>
      </c>
      <c r="F564" t="s">
        <v>3133</v>
      </c>
      <c r="G564" s="47" t="s">
        <v>3195</v>
      </c>
      <c r="H564" s="44">
        <v>1316</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3"/>
        <v>Fraction of Med and High Temp Industrial Heat Shifted to Other Fuels</v>
      </c>
      <c r="D565" s="6" t="s">
        <v>3170</v>
      </c>
      <c r="E565" s="47" t="s">
        <v>2781</v>
      </c>
      <c r="F565" t="s">
        <v>3133</v>
      </c>
      <c r="G565" s="47" t="s">
        <v>3196</v>
      </c>
      <c r="H565" s="44">
        <v>1317</v>
      </c>
      <c r="I565" s="348" t="s">
        <v>44</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3"/>
        <v>Fraction of Med and High Temp Industrial Heat Shifted to Other Fuels</v>
      </c>
      <c r="D566" s="6" t="s">
        <v>3171</v>
      </c>
      <c r="E566" s="47" t="s">
        <v>2443</v>
      </c>
      <c r="F566" t="s">
        <v>3134</v>
      </c>
      <c r="G566" s="47" t="s">
        <v>3187</v>
      </c>
      <c r="H566" s="44">
        <v>1318</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3"/>
        <v>Fraction of Med and High Temp Industrial Heat Shifted to Other Fuels</v>
      </c>
      <c r="D567" s="6" t="s">
        <v>3171</v>
      </c>
      <c r="E567" s="47" t="s">
        <v>2444</v>
      </c>
      <c r="F567" t="s">
        <v>3134</v>
      </c>
      <c r="G567" s="47" t="s">
        <v>3188</v>
      </c>
      <c r="H567" s="44">
        <v>1319</v>
      </c>
      <c r="I567" s="348" t="s">
        <v>45</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3"/>
        <v>Fraction of Med and High Temp Industrial Heat Shifted to Other Fuels</v>
      </c>
      <c r="D568" s="6" t="s">
        <v>3171</v>
      </c>
      <c r="E568" s="47" t="s">
        <v>2445</v>
      </c>
      <c r="F568" t="s">
        <v>3134</v>
      </c>
      <c r="G568" s="47" t="s">
        <v>3189</v>
      </c>
      <c r="H568" s="44">
        <v>1320</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3"/>
        <v>Fraction of Med and High Temp Industrial Heat Shifted to Other Fuels</v>
      </c>
      <c r="D569" s="6" t="s">
        <v>3171</v>
      </c>
      <c r="E569" s="47" t="s">
        <v>2446</v>
      </c>
      <c r="F569" t="s">
        <v>3134</v>
      </c>
      <c r="G569" s="47" t="s">
        <v>3190</v>
      </c>
      <c r="H569" s="44">
        <v>1321</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3"/>
        <v>Fraction of Med and High Temp Industrial Heat Shifted to Other Fuels</v>
      </c>
      <c r="D570" s="6" t="s">
        <v>3171</v>
      </c>
      <c r="E570" s="47" t="s">
        <v>2447</v>
      </c>
      <c r="F570" t="s">
        <v>3134</v>
      </c>
      <c r="G570" s="47" t="s">
        <v>3191</v>
      </c>
      <c r="H570" s="44">
        <v>1322</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3"/>
        <v>Fraction of Med and High Temp Industrial Heat Shifted to Other Fuels</v>
      </c>
      <c r="D571" s="6" t="s">
        <v>3171</v>
      </c>
      <c r="E571" s="47" t="s">
        <v>2448</v>
      </c>
      <c r="F571" t="s">
        <v>3134</v>
      </c>
      <c r="G571" s="47" t="s">
        <v>3192</v>
      </c>
      <c r="H571" s="44">
        <v>1323</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3"/>
        <v>Fraction of Med and High Temp Industrial Heat Shifted to Other Fuels</v>
      </c>
      <c r="D572" s="6" t="s">
        <v>3171</v>
      </c>
      <c r="E572" s="47" t="s">
        <v>2782</v>
      </c>
      <c r="F572" t="s">
        <v>3134</v>
      </c>
      <c r="G572" s="47" t="s">
        <v>3193</v>
      </c>
      <c r="H572" s="44">
        <v>1324</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3"/>
        <v>Fraction of Med and High Temp Industrial Heat Shifted to Other Fuels</v>
      </c>
      <c r="D573" s="6" t="s">
        <v>3171</v>
      </c>
      <c r="E573" s="47" t="s">
        <v>2783</v>
      </c>
      <c r="F573" t="s">
        <v>3134</v>
      </c>
      <c r="G573" s="47" t="s">
        <v>3194</v>
      </c>
      <c r="H573" s="44">
        <v>1325</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3"/>
        <v>Fraction of Med and High Temp Industrial Heat Shifted to Other Fuels</v>
      </c>
      <c r="D574" s="6" t="s">
        <v>3171</v>
      </c>
      <c r="E574" s="47" t="s">
        <v>2784</v>
      </c>
      <c r="F574" t="s">
        <v>3134</v>
      </c>
      <c r="G574" s="47" t="s">
        <v>3195</v>
      </c>
      <c r="H574" s="44">
        <v>1326</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3"/>
        <v>Fraction of Med and High Temp Industrial Heat Shifted to Other Fuels</v>
      </c>
      <c r="D575" s="6" t="s">
        <v>3171</v>
      </c>
      <c r="E575" s="47" t="s">
        <v>2781</v>
      </c>
      <c r="F575" t="s">
        <v>3134</v>
      </c>
      <c r="G575" s="47" t="s">
        <v>3196</v>
      </c>
      <c r="H575" s="44">
        <v>1327</v>
      </c>
      <c r="I575" s="348" t="s">
        <v>44</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3"/>
        <v>Fraction of Med and High Temp Industrial Heat Shifted to Other Fuels</v>
      </c>
      <c r="D576" s="6" t="s">
        <v>3172</v>
      </c>
      <c r="E576" s="47" t="s">
        <v>2443</v>
      </c>
      <c r="F576" t="s">
        <v>3135</v>
      </c>
      <c r="G576" s="47" t="s">
        <v>3187</v>
      </c>
      <c r="H576" s="44">
        <v>1328</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3"/>
        <v>Fraction of Med and High Temp Industrial Heat Shifted to Other Fuels</v>
      </c>
      <c r="D577" s="6" t="s">
        <v>3172</v>
      </c>
      <c r="E577" s="47" t="s">
        <v>2444</v>
      </c>
      <c r="F577" t="s">
        <v>3135</v>
      </c>
      <c r="G577" s="47" t="s">
        <v>3188</v>
      </c>
      <c r="H577" s="44">
        <v>1329</v>
      </c>
      <c r="I577" s="348" t="s">
        <v>45</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3"/>
        <v>Fraction of Med and High Temp Industrial Heat Shifted to Other Fuels</v>
      </c>
      <c r="D578" s="6" t="s">
        <v>3172</v>
      </c>
      <c r="E578" s="47" t="s">
        <v>2445</v>
      </c>
      <c r="F578" t="s">
        <v>3135</v>
      </c>
      <c r="G578" s="47" t="s">
        <v>3189</v>
      </c>
      <c r="H578" s="44">
        <v>1330</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3"/>
        <v>Fraction of Med and High Temp Industrial Heat Shifted to Other Fuels</v>
      </c>
      <c r="D579" s="6" t="s">
        <v>3172</v>
      </c>
      <c r="E579" s="47" t="s">
        <v>2446</v>
      </c>
      <c r="F579" t="s">
        <v>3135</v>
      </c>
      <c r="G579" s="47" t="s">
        <v>3190</v>
      </c>
      <c r="H579" s="44">
        <v>1331</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3"/>
        <v>Fraction of Med and High Temp Industrial Heat Shifted to Other Fuels</v>
      </c>
      <c r="D580" s="6" t="s">
        <v>3172</v>
      </c>
      <c r="E580" s="47" t="s">
        <v>2447</v>
      </c>
      <c r="F580" t="s">
        <v>3135</v>
      </c>
      <c r="G580" s="47" t="s">
        <v>3191</v>
      </c>
      <c r="H580" s="44">
        <v>1332</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3"/>
        <v>Fraction of Med and High Temp Industrial Heat Shifted to Other Fuels</v>
      </c>
      <c r="D581" s="6" t="s">
        <v>3172</v>
      </c>
      <c r="E581" s="47" t="s">
        <v>2448</v>
      </c>
      <c r="F581" t="s">
        <v>3135</v>
      </c>
      <c r="G581" s="47" t="s">
        <v>3192</v>
      </c>
      <c r="H581" s="44">
        <v>1333</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3"/>
        <v>Fraction of Med and High Temp Industrial Heat Shifted to Other Fuels</v>
      </c>
      <c r="D582" s="6" t="s">
        <v>3172</v>
      </c>
      <c r="E582" s="47" t="s">
        <v>2782</v>
      </c>
      <c r="F582" t="s">
        <v>3135</v>
      </c>
      <c r="G582" s="47" t="s">
        <v>3193</v>
      </c>
      <c r="H582" s="44">
        <v>1334</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3"/>
        <v>Fraction of Med and High Temp Industrial Heat Shifted to Other Fuels</v>
      </c>
      <c r="D583" s="6" t="s">
        <v>3172</v>
      </c>
      <c r="E583" s="47" t="s">
        <v>2783</v>
      </c>
      <c r="F583" t="s">
        <v>3135</v>
      </c>
      <c r="G583" s="47" t="s">
        <v>3194</v>
      </c>
      <c r="H583" s="44">
        <v>1335</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3"/>
        <v>Fraction of Med and High Temp Industrial Heat Shifted to Other Fuels</v>
      </c>
      <c r="D584" s="6" t="s">
        <v>3172</v>
      </c>
      <c r="E584" s="47" t="s">
        <v>2784</v>
      </c>
      <c r="F584" t="s">
        <v>3135</v>
      </c>
      <c r="G584" s="47" t="s">
        <v>3195</v>
      </c>
      <c r="H584" s="44">
        <v>1336</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3"/>
        <v>Fraction of Med and High Temp Industrial Heat Shifted to Other Fuels</v>
      </c>
      <c r="D585" s="6" t="s">
        <v>3172</v>
      </c>
      <c r="E585" s="47" t="s">
        <v>2781</v>
      </c>
      <c r="F585" t="s">
        <v>3135</v>
      </c>
      <c r="G585" s="47" t="s">
        <v>3196</v>
      </c>
      <c r="H585" s="44">
        <v>1337</v>
      </c>
      <c r="I585" s="348" t="s">
        <v>44</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3"/>
        <v>Fraction of Med and High Temp Industrial Heat Shifted to Other Fuels</v>
      </c>
      <c r="D586" s="6" t="s">
        <v>3173</v>
      </c>
      <c r="E586" s="47" t="s">
        <v>2443</v>
      </c>
      <c r="F586" t="s">
        <v>2651</v>
      </c>
      <c r="G586" s="47" t="s">
        <v>3187</v>
      </c>
      <c r="H586" s="44">
        <v>1338</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3"/>
        <v>Fraction of Med and High Temp Industrial Heat Shifted to Other Fuels</v>
      </c>
      <c r="D587" s="6" t="s">
        <v>3173</v>
      </c>
      <c r="E587" s="47" t="s">
        <v>2444</v>
      </c>
      <c r="F587" t="s">
        <v>2651</v>
      </c>
      <c r="G587" s="47" t="s">
        <v>3188</v>
      </c>
      <c r="H587" s="44">
        <v>1339</v>
      </c>
      <c r="I587" s="348" t="s">
        <v>45</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3"/>
        <v>Fraction of Med and High Temp Industrial Heat Shifted to Other Fuels</v>
      </c>
      <c r="D588" s="6" t="s">
        <v>3173</v>
      </c>
      <c r="E588" s="47" t="s">
        <v>2445</v>
      </c>
      <c r="F588" t="s">
        <v>2651</v>
      </c>
      <c r="G588" s="47" t="s">
        <v>3189</v>
      </c>
      <c r="H588" s="44">
        <v>1340</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3"/>
        <v>Fraction of Med and High Temp Industrial Heat Shifted to Other Fuels</v>
      </c>
      <c r="D589" s="6" t="s">
        <v>3173</v>
      </c>
      <c r="E589" s="47" t="s">
        <v>2446</v>
      </c>
      <c r="F589" t="s">
        <v>2651</v>
      </c>
      <c r="G589" s="47" t="s">
        <v>3190</v>
      </c>
      <c r="H589" s="44">
        <v>1341</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3"/>
        <v>Fraction of Med and High Temp Industrial Heat Shifted to Other Fuels</v>
      </c>
      <c r="D590" s="6" t="s">
        <v>3173</v>
      </c>
      <c r="E590" s="47" t="s">
        <v>2447</v>
      </c>
      <c r="F590" t="s">
        <v>2651</v>
      </c>
      <c r="G590" s="47" t="s">
        <v>3191</v>
      </c>
      <c r="H590" s="44">
        <v>1342</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3"/>
        <v>Fraction of Med and High Temp Industrial Heat Shifted to Other Fuels</v>
      </c>
      <c r="D591" s="6" t="s">
        <v>3173</v>
      </c>
      <c r="E591" s="47" t="s">
        <v>2448</v>
      </c>
      <c r="F591" t="s">
        <v>2651</v>
      </c>
      <c r="G591" s="47" t="s">
        <v>3192</v>
      </c>
      <c r="H591" s="44">
        <v>1343</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3"/>
        <v>Fraction of Med and High Temp Industrial Heat Shifted to Other Fuels</v>
      </c>
      <c r="D592" s="6" t="s">
        <v>3173</v>
      </c>
      <c r="E592" s="47" t="s">
        <v>2782</v>
      </c>
      <c r="F592" t="s">
        <v>2651</v>
      </c>
      <c r="G592" s="47" t="s">
        <v>3193</v>
      </c>
      <c r="H592" s="44">
        <v>1344</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3"/>
        <v>Fraction of Med and High Temp Industrial Heat Shifted to Other Fuels</v>
      </c>
      <c r="D593" s="6" t="s">
        <v>3173</v>
      </c>
      <c r="E593" s="47" t="s">
        <v>2783</v>
      </c>
      <c r="F593" t="s">
        <v>2651</v>
      </c>
      <c r="G593" s="47" t="s">
        <v>3194</v>
      </c>
      <c r="H593" s="44">
        <v>1345</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3"/>
        <v>Fraction of Med and High Temp Industrial Heat Shifted to Other Fuels</v>
      </c>
      <c r="D594" s="6" t="s">
        <v>3173</v>
      </c>
      <c r="E594" s="47" t="s">
        <v>2784</v>
      </c>
      <c r="F594" t="s">
        <v>2651</v>
      </c>
      <c r="G594" s="47" t="s">
        <v>3195</v>
      </c>
      <c r="H594" s="44">
        <v>1346</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3"/>
        <v>Fraction of Med and High Temp Industrial Heat Shifted to Other Fuels</v>
      </c>
      <c r="D595" s="6" t="s">
        <v>3173</v>
      </c>
      <c r="E595" s="47" t="s">
        <v>2781</v>
      </c>
      <c r="F595" t="s">
        <v>2651</v>
      </c>
      <c r="G595" s="47" t="s">
        <v>3196</v>
      </c>
      <c r="H595" s="44">
        <v>1347</v>
      </c>
      <c r="I595" s="348" t="s">
        <v>44</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3"/>
        <v>Fraction of Med and High Temp Industrial Heat Shifted to Other Fuels</v>
      </c>
      <c r="D596" s="6" t="s">
        <v>3174</v>
      </c>
      <c r="E596" s="47" t="s">
        <v>2443</v>
      </c>
      <c r="F596" t="s">
        <v>3136</v>
      </c>
      <c r="G596" s="47" t="s">
        <v>3187</v>
      </c>
      <c r="H596" s="44">
        <v>1348</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3"/>
        <v>Fraction of Med and High Temp Industrial Heat Shifted to Other Fuels</v>
      </c>
      <c r="D597" s="6" t="s">
        <v>3174</v>
      </c>
      <c r="E597" s="47" t="s">
        <v>2444</v>
      </c>
      <c r="F597" t="s">
        <v>3136</v>
      </c>
      <c r="G597" s="47" t="s">
        <v>3188</v>
      </c>
      <c r="H597" s="44">
        <v>1349</v>
      </c>
      <c r="I597" s="348" t="s">
        <v>45</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3"/>
        <v>Fraction of Med and High Temp Industrial Heat Shifted to Other Fuels</v>
      </c>
      <c r="D598" s="6" t="s">
        <v>3174</v>
      </c>
      <c r="E598" s="47" t="s">
        <v>2445</v>
      </c>
      <c r="F598" t="s">
        <v>3136</v>
      </c>
      <c r="G598" s="47" t="s">
        <v>3189</v>
      </c>
      <c r="H598" s="44">
        <v>1350</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3"/>
        <v>Fraction of Med and High Temp Industrial Heat Shifted to Other Fuels</v>
      </c>
      <c r="D599" s="6" t="s">
        <v>3174</v>
      </c>
      <c r="E599" s="47" t="s">
        <v>2446</v>
      </c>
      <c r="F599" t="s">
        <v>3136</v>
      </c>
      <c r="G599" s="47" t="s">
        <v>3190</v>
      </c>
      <c r="H599" s="44">
        <v>1351</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3"/>
        <v>Fraction of Med and High Temp Industrial Heat Shifted to Other Fuels</v>
      </c>
      <c r="D600" s="6" t="s">
        <v>3174</v>
      </c>
      <c r="E600" s="47" t="s">
        <v>2447</v>
      </c>
      <c r="F600" t="s">
        <v>3136</v>
      </c>
      <c r="G600" s="47" t="s">
        <v>3191</v>
      </c>
      <c r="H600" s="44">
        <v>1352</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ref="C601:C664" si="34">C$456</f>
        <v>Fraction of Med and High Temp Industrial Heat Shifted to Other Fuels</v>
      </c>
      <c r="D601" s="6" t="s">
        <v>3174</v>
      </c>
      <c r="E601" s="47" t="s">
        <v>2448</v>
      </c>
      <c r="F601" t="s">
        <v>3136</v>
      </c>
      <c r="G601" s="47" t="s">
        <v>3192</v>
      </c>
      <c r="H601" s="44">
        <v>1353</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3174</v>
      </c>
      <c r="E602" s="47" t="s">
        <v>2782</v>
      </c>
      <c r="F602" t="s">
        <v>3136</v>
      </c>
      <c r="G602" s="47" t="s">
        <v>3193</v>
      </c>
      <c r="H602" s="44">
        <v>1354</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3174</v>
      </c>
      <c r="E603" s="47" t="s">
        <v>2783</v>
      </c>
      <c r="F603" t="s">
        <v>3136</v>
      </c>
      <c r="G603" s="47" t="s">
        <v>3194</v>
      </c>
      <c r="H603" s="44">
        <v>1355</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3174</v>
      </c>
      <c r="E604" s="47" t="s">
        <v>2784</v>
      </c>
      <c r="F604" t="s">
        <v>3136</v>
      </c>
      <c r="G604" s="47" t="s">
        <v>3195</v>
      </c>
      <c r="H604" s="44">
        <v>1356</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3174</v>
      </c>
      <c r="E605" s="47" t="s">
        <v>2781</v>
      </c>
      <c r="F605" t="s">
        <v>3136</v>
      </c>
      <c r="G605" s="47" t="s">
        <v>3196</v>
      </c>
      <c r="H605" s="44">
        <v>1357</v>
      </c>
      <c r="I605" s="348" t="s">
        <v>44</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3175</v>
      </c>
      <c r="E606" s="47" t="s">
        <v>2443</v>
      </c>
      <c r="F606" t="s">
        <v>3137</v>
      </c>
      <c r="G606" s="47" t="s">
        <v>3187</v>
      </c>
      <c r="H606" s="44">
        <v>1358</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3175</v>
      </c>
      <c r="E607" s="47" t="s">
        <v>2444</v>
      </c>
      <c r="F607" t="s">
        <v>3137</v>
      </c>
      <c r="G607" s="47" t="s">
        <v>3188</v>
      </c>
      <c r="H607" s="44">
        <v>1359</v>
      </c>
      <c r="I607" s="348" t="s">
        <v>45</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3175</v>
      </c>
      <c r="E608" s="47" t="s">
        <v>2445</v>
      </c>
      <c r="F608" t="s">
        <v>3137</v>
      </c>
      <c r="G608" s="47" t="s">
        <v>3189</v>
      </c>
      <c r="H608" s="44">
        <v>1360</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3175</v>
      </c>
      <c r="E609" s="47" t="s">
        <v>2446</v>
      </c>
      <c r="F609" t="s">
        <v>3137</v>
      </c>
      <c r="G609" s="47" t="s">
        <v>3190</v>
      </c>
      <c r="H609" s="44">
        <v>1361</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3175</v>
      </c>
      <c r="E610" s="47" t="s">
        <v>2447</v>
      </c>
      <c r="F610" t="s">
        <v>3137</v>
      </c>
      <c r="G610" s="47" t="s">
        <v>3191</v>
      </c>
      <c r="H610" s="44">
        <v>1362</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3175</v>
      </c>
      <c r="E611" s="47" t="s">
        <v>2448</v>
      </c>
      <c r="F611" t="s">
        <v>3137</v>
      </c>
      <c r="G611" s="47" t="s">
        <v>3192</v>
      </c>
      <c r="H611" s="44">
        <v>1363</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si="34"/>
        <v>Fraction of Med and High Temp Industrial Heat Shifted to Other Fuels</v>
      </c>
      <c r="D612" s="6" t="s">
        <v>3175</v>
      </c>
      <c r="E612" s="47" t="s">
        <v>2782</v>
      </c>
      <c r="F612" t="s">
        <v>3137</v>
      </c>
      <c r="G612" s="47" t="s">
        <v>3193</v>
      </c>
      <c r="H612" s="44">
        <v>1364</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4"/>
        <v>Fraction of Med and High Temp Industrial Heat Shifted to Other Fuels</v>
      </c>
      <c r="D613" s="6" t="s">
        <v>3175</v>
      </c>
      <c r="E613" s="47" t="s">
        <v>2783</v>
      </c>
      <c r="F613" t="s">
        <v>3137</v>
      </c>
      <c r="G613" s="47" t="s">
        <v>3194</v>
      </c>
      <c r="H613" s="44">
        <v>1365</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4"/>
        <v>Fraction of Med and High Temp Industrial Heat Shifted to Other Fuels</v>
      </c>
      <c r="D614" s="6" t="s">
        <v>3175</v>
      </c>
      <c r="E614" s="47" t="s">
        <v>2784</v>
      </c>
      <c r="F614" t="s">
        <v>3137</v>
      </c>
      <c r="G614" s="47" t="s">
        <v>3195</v>
      </c>
      <c r="H614" s="44">
        <v>1366</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4"/>
        <v>Fraction of Med and High Temp Industrial Heat Shifted to Other Fuels</v>
      </c>
      <c r="D615" s="6" t="s">
        <v>3175</v>
      </c>
      <c r="E615" s="47" t="s">
        <v>2781</v>
      </c>
      <c r="F615" t="s">
        <v>3137</v>
      </c>
      <c r="G615" s="47" t="s">
        <v>3196</v>
      </c>
      <c r="H615" s="44">
        <v>1367</v>
      </c>
      <c r="I615" s="348" t="s">
        <v>44</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4"/>
        <v>Fraction of Med and High Temp Industrial Heat Shifted to Other Fuels</v>
      </c>
      <c r="D616" s="6" t="s">
        <v>3176</v>
      </c>
      <c r="E616" s="47" t="s">
        <v>2443</v>
      </c>
      <c r="F616" t="s">
        <v>3138</v>
      </c>
      <c r="G616" s="47" t="s">
        <v>3187</v>
      </c>
      <c r="H616" s="44">
        <v>1368</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4"/>
        <v>Fraction of Med and High Temp Industrial Heat Shifted to Other Fuels</v>
      </c>
      <c r="D617" s="6" t="s">
        <v>3176</v>
      </c>
      <c r="E617" s="47" t="s">
        <v>2444</v>
      </c>
      <c r="F617" t="s">
        <v>3138</v>
      </c>
      <c r="G617" s="47" t="s">
        <v>3188</v>
      </c>
      <c r="H617" s="44">
        <v>1369</v>
      </c>
      <c r="I617" s="348" t="s">
        <v>45</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4"/>
        <v>Fraction of Med and High Temp Industrial Heat Shifted to Other Fuels</v>
      </c>
      <c r="D618" s="6" t="s">
        <v>3176</v>
      </c>
      <c r="E618" s="47" t="s">
        <v>2445</v>
      </c>
      <c r="F618" t="s">
        <v>3138</v>
      </c>
      <c r="G618" s="47" t="s">
        <v>3189</v>
      </c>
      <c r="H618" s="44">
        <v>1370</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4"/>
        <v>Fraction of Med and High Temp Industrial Heat Shifted to Other Fuels</v>
      </c>
      <c r="D619" s="6" t="s">
        <v>3176</v>
      </c>
      <c r="E619" s="47" t="s">
        <v>2446</v>
      </c>
      <c r="F619" t="s">
        <v>3138</v>
      </c>
      <c r="G619" s="47" t="s">
        <v>3190</v>
      </c>
      <c r="H619" s="44">
        <v>1371</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4"/>
        <v>Fraction of Med and High Temp Industrial Heat Shifted to Other Fuels</v>
      </c>
      <c r="D620" s="6" t="s">
        <v>3176</v>
      </c>
      <c r="E620" s="47" t="s">
        <v>2447</v>
      </c>
      <c r="F620" t="s">
        <v>3138</v>
      </c>
      <c r="G620" s="47" t="s">
        <v>3191</v>
      </c>
      <c r="H620" s="44">
        <v>1372</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4"/>
        <v>Fraction of Med and High Temp Industrial Heat Shifted to Other Fuels</v>
      </c>
      <c r="D621" s="6" t="s">
        <v>3176</v>
      </c>
      <c r="E621" s="47" t="s">
        <v>2448</v>
      </c>
      <c r="F621" t="s">
        <v>3138</v>
      </c>
      <c r="G621" s="47" t="s">
        <v>3192</v>
      </c>
      <c r="H621" s="44">
        <v>1373</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4"/>
        <v>Fraction of Med and High Temp Industrial Heat Shifted to Other Fuels</v>
      </c>
      <c r="D622" s="6" t="s">
        <v>3176</v>
      </c>
      <c r="E622" s="47" t="s">
        <v>2782</v>
      </c>
      <c r="F622" t="s">
        <v>3138</v>
      </c>
      <c r="G622" s="47" t="s">
        <v>3193</v>
      </c>
      <c r="H622" s="44">
        <v>1374</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4"/>
        <v>Fraction of Med and High Temp Industrial Heat Shifted to Other Fuels</v>
      </c>
      <c r="D623" s="6" t="s">
        <v>3176</v>
      </c>
      <c r="E623" s="47" t="s">
        <v>2783</v>
      </c>
      <c r="F623" t="s">
        <v>3138</v>
      </c>
      <c r="G623" s="47" t="s">
        <v>3194</v>
      </c>
      <c r="H623" s="44">
        <v>1375</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4"/>
        <v>Fraction of Med and High Temp Industrial Heat Shifted to Other Fuels</v>
      </c>
      <c r="D624" s="6" t="s">
        <v>3176</v>
      </c>
      <c r="E624" s="47" t="s">
        <v>2784</v>
      </c>
      <c r="F624" t="s">
        <v>3138</v>
      </c>
      <c r="G624" s="47" t="s">
        <v>3195</v>
      </c>
      <c r="H624" s="44">
        <v>1376</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4"/>
        <v>Fraction of Med and High Temp Industrial Heat Shifted to Other Fuels</v>
      </c>
      <c r="D625" s="6" t="s">
        <v>3176</v>
      </c>
      <c r="E625" s="47" t="s">
        <v>2781</v>
      </c>
      <c r="F625" t="s">
        <v>3138</v>
      </c>
      <c r="G625" s="47" t="s">
        <v>3196</v>
      </c>
      <c r="H625" s="44">
        <v>1377</v>
      </c>
      <c r="I625" s="348" t="s">
        <v>44</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4"/>
        <v>Fraction of Med and High Temp Industrial Heat Shifted to Other Fuels</v>
      </c>
      <c r="D626" s="6" t="s">
        <v>3177</v>
      </c>
      <c r="E626" s="47" t="s">
        <v>2443</v>
      </c>
      <c r="F626" t="s">
        <v>3139</v>
      </c>
      <c r="G626" s="47" t="s">
        <v>3187</v>
      </c>
      <c r="H626" s="44">
        <v>1378</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4"/>
        <v>Fraction of Med and High Temp Industrial Heat Shifted to Other Fuels</v>
      </c>
      <c r="D627" s="6" t="s">
        <v>3177</v>
      </c>
      <c r="E627" s="47" t="s">
        <v>2444</v>
      </c>
      <c r="F627" t="s">
        <v>3139</v>
      </c>
      <c r="G627" s="47" t="s">
        <v>3188</v>
      </c>
      <c r="H627" s="44">
        <v>1379</v>
      </c>
      <c r="I627" s="348" t="s">
        <v>45</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4"/>
        <v>Fraction of Med and High Temp Industrial Heat Shifted to Other Fuels</v>
      </c>
      <c r="D628" s="6" t="s">
        <v>3177</v>
      </c>
      <c r="E628" s="47" t="s">
        <v>2445</v>
      </c>
      <c r="F628" t="s">
        <v>3139</v>
      </c>
      <c r="G628" s="47" t="s">
        <v>3189</v>
      </c>
      <c r="H628" s="44">
        <v>1380</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4"/>
        <v>Fraction of Med and High Temp Industrial Heat Shifted to Other Fuels</v>
      </c>
      <c r="D629" s="6" t="s">
        <v>3177</v>
      </c>
      <c r="E629" s="47" t="s">
        <v>2446</v>
      </c>
      <c r="F629" t="s">
        <v>3139</v>
      </c>
      <c r="G629" s="47" t="s">
        <v>3190</v>
      </c>
      <c r="H629" s="44">
        <v>1381</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4"/>
        <v>Fraction of Med and High Temp Industrial Heat Shifted to Other Fuels</v>
      </c>
      <c r="D630" s="6" t="s">
        <v>3177</v>
      </c>
      <c r="E630" s="47" t="s">
        <v>2447</v>
      </c>
      <c r="F630" t="s">
        <v>3139</v>
      </c>
      <c r="G630" s="47" t="s">
        <v>3191</v>
      </c>
      <c r="H630" s="44">
        <v>1382</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4"/>
        <v>Fraction of Med and High Temp Industrial Heat Shifted to Other Fuels</v>
      </c>
      <c r="D631" s="6" t="s">
        <v>3177</v>
      </c>
      <c r="E631" s="47" t="s">
        <v>2448</v>
      </c>
      <c r="F631" t="s">
        <v>3139</v>
      </c>
      <c r="G631" s="47" t="s">
        <v>3192</v>
      </c>
      <c r="H631" s="44">
        <v>1383</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4"/>
        <v>Fraction of Med and High Temp Industrial Heat Shifted to Other Fuels</v>
      </c>
      <c r="D632" s="6" t="s">
        <v>3177</v>
      </c>
      <c r="E632" s="47" t="s">
        <v>2782</v>
      </c>
      <c r="F632" t="s">
        <v>3139</v>
      </c>
      <c r="G632" s="47" t="s">
        <v>3193</v>
      </c>
      <c r="H632" s="44">
        <v>1384</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4"/>
        <v>Fraction of Med and High Temp Industrial Heat Shifted to Other Fuels</v>
      </c>
      <c r="D633" s="6" t="s">
        <v>3177</v>
      </c>
      <c r="E633" s="47" t="s">
        <v>2783</v>
      </c>
      <c r="F633" t="s">
        <v>3139</v>
      </c>
      <c r="G633" s="47" t="s">
        <v>3194</v>
      </c>
      <c r="H633" s="44">
        <v>1385</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4"/>
        <v>Fraction of Med and High Temp Industrial Heat Shifted to Other Fuels</v>
      </c>
      <c r="D634" s="6" t="s">
        <v>3177</v>
      </c>
      <c r="E634" s="47" t="s">
        <v>2784</v>
      </c>
      <c r="F634" t="s">
        <v>3139</v>
      </c>
      <c r="G634" s="47" t="s">
        <v>3195</v>
      </c>
      <c r="H634" s="44">
        <v>1386</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4"/>
        <v>Fraction of Med and High Temp Industrial Heat Shifted to Other Fuels</v>
      </c>
      <c r="D635" s="6" t="s">
        <v>3177</v>
      </c>
      <c r="E635" s="47" t="s">
        <v>2781</v>
      </c>
      <c r="F635" t="s">
        <v>3139</v>
      </c>
      <c r="G635" s="47" t="s">
        <v>3196</v>
      </c>
      <c r="H635" s="44">
        <v>1387</v>
      </c>
      <c r="I635" s="348" t="s">
        <v>44</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4"/>
        <v>Fraction of Med and High Temp Industrial Heat Shifted to Other Fuels</v>
      </c>
      <c r="D636" s="6" t="s">
        <v>3178</v>
      </c>
      <c r="E636" s="47" t="s">
        <v>2443</v>
      </c>
      <c r="F636" t="s">
        <v>3140</v>
      </c>
      <c r="G636" s="47" t="s">
        <v>3187</v>
      </c>
      <c r="H636" s="44">
        <v>1388</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4"/>
        <v>Fraction of Med and High Temp Industrial Heat Shifted to Other Fuels</v>
      </c>
      <c r="D637" s="6" t="s">
        <v>3178</v>
      </c>
      <c r="E637" s="47" t="s">
        <v>2444</v>
      </c>
      <c r="F637" t="s">
        <v>3140</v>
      </c>
      <c r="G637" s="47" t="s">
        <v>3188</v>
      </c>
      <c r="H637" s="44">
        <v>1389</v>
      </c>
      <c r="I637" s="348" t="s">
        <v>45</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4"/>
        <v>Fraction of Med and High Temp Industrial Heat Shifted to Other Fuels</v>
      </c>
      <c r="D638" s="6" t="s">
        <v>3178</v>
      </c>
      <c r="E638" s="47" t="s">
        <v>2445</v>
      </c>
      <c r="F638" t="s">
        <v>3140</v>
      </c>
      <c r="G638" s="47" t="s">
        <v>3189</v>
      </c>
      <c r="H638" s="44">
        <v>1390</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4"/>
        <v>Fraction of Med and High Temp Industrial Heat Shifted to Other Fuels</v>
      </c>
      <c r="D639" s="6" t="s">
        <v>3178</v>
      </c>
      <c r="E639" s="47" t="s">
        <v>2446</v>
      </c>
      <c r="F639" t="s">
        <v>3140</v>
      </c>
      <c r="G639" s="47" t="s">
        <v>3190</v>
      </c>
      <c r="H639" s="44">
        <v>1391</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4"/>
        <v>Fraction of Med and High Temp Industrial Heat Shifted to Other Fuels</v>
      </c>
      <c r="D640" s="6" t="s">
        <v>3178</v>
      </c>
      <c r="E640" s="47" t="s">
        <v>2447</v>
      </c>
      <c r="F640" t="s">
        <v>3140</v>
      </c>
      <c r="G640" s="47" t="s">
        <v>3191</v>
      </c>
      <c r="H640" s="44">
        <v>1392</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4"/>
        <v>Fraction of Med and High Temp Industrial Heat Shifted to Other Fuels</v>
      </c>
      <c r="D641" s="6" t="s">
        <v>3178</v>
      </c>
      <c r="E641" s="47" t="s">
        <v>2448</v>
      </c>
      <c r="F641" t="s">
        <v>3140</v>
      </c>
      <c r="G641" s="47" t="s">
        <v>3192</v>
      </c>
      <c r="H641" s="44">
        <v>1393</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4"/>
        <v>Fraction of Med and High Temp Industrial Heat Shifted to Other Fuels</v>
      </c>
      <c r="D642" s="6" t="s">
        <v>3178</v>
      </c>
      <c r="E642" s="47" t="s">
        <v>2782</v>
      </c>
      <c r="F642" t="s">
        <v>3140</v>
      </c>
      <c r="G642" s="47" t="s">
        <v>3193</v>
      </c>
      <c r="H642" s="44">
        <v>1394</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4"/>
        <v>Fraction of Med and High Temp Industrial Heat Shifted to Other Fuels</v>
      </c>
      <c r="D643" s="6" t="s">
        <v>3178</v>
      </c>
      <c r="E643" s="47" t="s">
        <v>2783</v>
      </c>
      <c r="F643" t="s">
        <v>3140</v>
      </c>
      <c r="G643" s="47" t="s">
        <v>3194</v>
      </c>
      <c r="H643" s="44">
        <v>1395</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4"/>
        <v>Fraction of Med and High Temp Industrial Heat Shifted to Other Fuels</v>
      </c>
      <c r="D644" s="6" t="s">
        <v>3178</v>
      </c>
      <c r="E644" s="47" t="s">
        <v>2784</v>
      </c>
      <c r="F644" t="s">
        <v>3140</v>
      </c>
      <c r="G644" s="47" t="s">
        <v>3195</v>
      </c>
      <c r="H644" s="44">
        <v>1396</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4"/>
        <v>Fraction of Med and High Temp Industrial Heat Shifted to Other Fuels</v>
      </c>
      <c r="D645" s="6" t="s">
        <v>3178</v>
      </c>
      <c r="E645" s="47" t="s">
        <v>2781</v>
      </c>
      <c r="F645" t="s">
        <v>3140</v>
      </c>
      <c r="G645" s="47" t="s">
        <v>3196</v>
      </c>
      <c r="H645" s="44">
        <v>1397</v>
      </c>
      <c r="I645" s="348" t="s">
        <v>44</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4"/>
        <v>Fraction of Med and High Temp Industrial Heat Shifted to Other Fuels</v>
      </c>
      <c r="D646" s="6" t="s">
        <v>3179</v>
      </c>
      <c r="E646" s="47" t="s">
        <v>2443</v>
      </c>
      <c r="F646" t="s">
        <v>3141</v>
      </c>
      <c r="G646" s="47" t="s">
        <v>3187</v>
      </c>
      <c r="H646" s="44">
        <v>1398</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4"/>
        <v>Fraction of Med and High Temp Industrial Heat Shifted to Other Fuels</v>
      </c>
      <c r="D647" s="6" t="s">
        <v>3179</v>
      </c>
      <c r="E647" s="47" t="s">
        <v>2444</v>
      </c>
      <c r="F647" t="s">
        <v>3141</v>
      </c>
      <c r="G647" s="47" t="s">
        <v>3188</v>
      </c>
      <c r="H647" s="44">
        <v>1399</v>
      </c>
      <c r="I647" s="348" t="s">
        <v>45</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4"/>
        <v>Fraction of Med and High Temp Industrial Heat Shifted to Other Fuels</v>
      </c>
      <c r="D648" s="6" t="s">
        <v>3179</v>
      </c>
      <c r="E648" s="47" t="s">
        <v>2445</v>
      </c>
      <c r="F648" t="s">
        <v>3141</v>
      </c>
      <c r="G648" s="47" t="s">
        <v>3189</v>
      </c>
      <c r="H648" s="44">
        <v>1400</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4"/>
        <v>Fraction of Med and High Temp Industrial Heat Shifted to Other Fuels</v>
      </c>
      <c r="D649" s="6" t="s">
        <v>3179</v>
      </c>
      <c r="E649" s="47" t="s">
        <v>2446</v>
      </c>
      <c r="F649" t="s">
        <v>3141</v>
      </c>
      <c r="G649" s="47" t="s">
        <v>3190</v>
      </c>
      <c r="H649" s="44">
        <v>1401</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4"/>
        <v>Fraction of Med and High Temp Industrial Heat Shifted to Other Fuels</v>
      </c>
      <c r="D650" s="6" t="s">
        <v>3179</v>
      </c>
      <c r="E650" s="47" t="s">
        <v>2447</v>
      </c>
      <c r="F650" t="s">
        <v>3141</v>
      </c>
      <c r="G650" s="47" t="s">
        <v>3191</v>
      </c>
      <c r="H650" s="44">
        <v>1402</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4"/>
        <v>Fraction of Med and High Temp Industrial Heat Shifted to Other Fuels</v>
      </c>
      <c r="D651" s="6" t="s">
        <v>3179</v>
      </c>
      <c r="E651" s="47" t="s">
        <v>2448</v>
      </c>
      <c r="F651" t="s">
        <v>3141</v>
      </c>
      <c r="G651" s="47" t="s">
        <v>3192</v>
      </c>
      <c r="H651" s="44">
        <v>1403</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4"/>
        <v>Fraction of Med and High Temp Industrial Heat Shifted to Other Fuels</v>
      </c>
      <c r="D652" s="6" t="s">
        <v>3179</v>
      </c>
      <c r="E652" s="47" t="s">
        <v>2782</v>
      </c>
      <c r="F652" t="s">
        <v>3141</v>
      </c>
      <c r="G652" s="47" t="s">
        <v>3193</v>
      </c>
      <c r="H652" s="44">
        <v>1404</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4"/>
        <v>Fraction of Med and High Temp Industrial Heat Shifted to Other Fuels</v>
      </c>
      <c r="D653" s="6" t="s">
        <v>3179</v>
      </c>
      <c r="E653" s="47" t="s">
        <v>2783</v>
      </c>
      <c r="F653" t="s">
        <v>3141</v>
      </c>
      <c r="G653" s="47" t="s">
        <v>3194</v>
      </c>
      <c r="H653" s="44">
        <v>1405</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4"/>
        <v>Fraction of Med and High Temp Industrial Heat Shifted to Other Fuels</v>
      </c>
      <c r="D654" s="6" t="s">
        <v>3179</v>
      </c>
      <c r="E654" s="47" t="s">
        <v>2784</v>
      </c>
      <c r="F654" t="s">
        <v>3141</v>
      </c>
      <c r="G654" s="47" t="s">
        <v>3195</v>
      </c>
      <c r="H654" s="44">
        <v>1406</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4"/>
        <v>Fraction of Med and High Temp Industrial Heat Shifted to Other Fuels</v>
      </c>
      <c r="D655" s="6" t="s">
        <v>3179</v>
      </c>
      <c r="E655" s="47" t="s">
        <v>2781</v>
      </c>
      <c r="F655" t="s">
        <v>3141</v>
      </c>
      <c r="G655" s="47" t="s">
        <v>3196</v>
      </c>
      <c r="H655" s="44">
        <v>1407</v>
      </c>
      <c r="I655" s="348" t="s">
        <v>44</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4"/>
        <v>Fraction of Med and High Temp Industrial Heat Shifted to Other Fuels</v>
      </c>
      <c r="D656" s="6" t="s">
        <v>3180</v>
      </c>
      <c r="E656" s="47" t="s">
        <v>2443</v>
      </c>
      <c r="F656" t="s">
        <v>3142</v>
      </c>
      <c r="G656" s="47" t="s">
        <v>3187</v>
      </c>
      <c r="H656" s="44">
        <v>1408</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4"/>
        <v>Fraction of Med and High Temp Industrial Heat Shifted to Other Fuels</v>
      </c>
      <c r="D657" s="6" t="s">
        <v>3180</v>
      </c>
      <c r="E657" s="47" t="s">
        <v>2444</v>
      </c>
      <c r="F657" t="s">
        <v>3142</v>
      </c>
      <c r="G657" s="47" t="s">
        <v>3188</v>
      </c>
      <c r="H657" s="44">
        <v>1409</v>
      </c>
      <c r="I657" s="348" t="s">
        <v>45</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4"/>
        <v>Fraction of Med and High Temp Industrial Heat Shifted to Other Fuels</v>
      </c>
      <c r="D658" s="6" t="s">
        <v>3180</v>
      </c>
      <c r="E658" s="47" t="s">
        <v>2445</v>
      </c>
      <c r="F658" t="s">
        <v>3142</v>
      </c>
      <c r="G658" s="47" t="s">
        <v>3189</v>
      </c>
      <c r="H658" s="44">
        <v>1410</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4"/>
        <v>Fraction of Med and High Temp Industrial Heat Shifted to Other Fuels</v>
      </c>
      <c r="D659" s="6" t="s">
        <v>3180</v>
      </c>
      <c r="E659" s="47" t="s">
        <v>2446</v>
      </c>
      <c r="F659" t="s">
        <v>3142</v>
      </c>
      <c r="G659" s="47" t="s">
        <v>3190</v>
      </c>
      <c r="H659" s="44">
        <v>1411</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4"/>
        <v>Fraction of Med and High Temp Industrial Heat Shifted to Other Fuels</v>
      </c>
      <c r="D660" s="6" t="s">
        <v>3180</v>
      </c>
      <c r="E660" s="47" t="s">
        <v>2447</v>
      </c>
      <c r="F660" t="s">
        <v>3142</v>
      </c>
      <c r="G660" s="47" t="s">
        <v>3191</v>
      </c>
      <c r="H660" s="44">
        <v>1412</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4"/>
        <v>Fraction of Med and High Temp Industrial Heat Shifted to Other Fuels</v>
      </c>
      <c r="D661" s="6" t="s">
        <v>3180</v>
      </c>
      <c r="E661" s="47" t="s">
        <v>2448</v>
      </c>
      <c r="F661" t="s">
        <v>3142</v>
      </c>
      <c r="G661" s="47" t="s">
        <v>3192</v>
      </c>
      <c r="H661" s="44">
        <v>1413</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4"/>
        <v>Fraction of Med and High Temp Industrial Heat Shifted to Other Fuels</v>
      </c>
      <c r="D662" s="6" t="s">
        <v>3180</v>
      </c>
      <c r="E662" s="47" t="s">
        <v>2782</v>
      </c>
      <c r="F662" t="s">
        <v>3142</v>
      </c>
      <c r="G662" s="47" t="s">
        <v>3193</v>
      </c>
      <c r="H662" s="44">
        <v>1414</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4"/>
        <v>Fraction of Med and High Temp Industrial Heat Shifted to Other Fuels</v>
      </c>
      <c r="D663" s="6" t="s">
        <v>3180</v>
      </c>
      <c r="E663" s="47" t="s">
        <v>2783</v>
      </c>
      <c r="F663" t="s">
        <v>3142</v>
      </c>
      <c r="G663" s="47" t="s">
        <v>3194</v>
      </c>
      <c r="H663" s="44">
        <v>1415</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4"/>
        <v>Fraction of Med and High Temp Industrial Heat Shifted to Other Fuels</v>
      </c>
      <c r="D664" s="6" t="s">
        <v>3180</v>
      </c>
      <c r="E664" s="47" t="s">
        <v>2784</v>
      </c>
      <c r="F664" t="s">
        <v>3142</v>
      </c>
      <c r="G664" s="47" t="s">
        <v>3195</v>
      </c>
      <c r="H664" s="44">
        <v>1416</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ref="C665:C705" si="35">C$456</f>
        <v>Fraction of Med and High Temp Industrial Heat Shifted to Other Fuels</v>
      </c>
      <c r="D665" s="6" t="s">
        <v>3180</v>
      </c>
      <c r="E665" s="47" t="s">
        <v>2781</v>
      </c>
      <c r="F665" t="s">
        <v>3142</v>
      </c>
      <c r="G665" s="47" t="s">
        <v>3196</v>
      </c>
      <c r="H665" s="44">
        <v>1417</v>
      </c>
      <c r="I665" s="348" t="s">
        <v>44</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3181</v>
      </c>
      <c r="E666" s="47" t="s">
        <v>2443</v>
      </c>
      <c r="F666" t="s">
        <v>3143</v>
      </c>
      <c r="G666" s="47" t="s">
        <v>3187</v>
      </c>
      <c r="H666" s="44">
        <v>1418</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3181</v>
      </c>
      <c r="E667" s="47" t="s">
        <v>2444</v>
      </c>
      <c r="F667" t="s">
        <v>3143</v>
      </c>
      <c r="G667" s="47" t="s">
        <v>3188</v>
      </c>
      <c r="H667" s="44">
        <v>1419</v>
      </c>
      <c r="I667" s="348" t="s">
        <v>45</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3181</v>
      </c>
      <c r="E668" s="47" t="s">
        <v>2445</v>
      </c>
      <c r="F668" t="s">
        <v>3143</v>
      </c>
      <c r="G668" s="47" t="s">
        <v>3189</v>
      </c>
      <c r="H668" s="44">
        <v>1420</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3181</v>
      </c>
      <c r="E669" s="47" t="s">
        <v>2446</v>
      </c>
      <c r="F669" t="s">
        <v>3143</v>
      </c>
      <c r="G669" s="47" t="s">
        <v>3190</v>
      </c>
      <c r="H669" s="44">
        <v>1421</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3181</v>
      </c>
      <c r="E670" s="47" t="s">
        <v>2447</v>
      </c>
      <c r="F670" t="s">
        <v>3143</v>
      </c>
      <c r="G670" s="47" t="s">
        <v>3191</v>
      </c>
      <c r="H670" s="44">
        <v>1422</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3181</v>
      </c>
      <c r="E671" s="47" t="s">
        <v>2448</v>
      </c>
      <c r="F671" t="s">
        <v>3143</v>
      </c>
      <c r="G671" s="47" t="s">
        <v>3192</v>
      </c>
      <c r="H671" s="44">
        <v>1423</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3181</v>
      </c>
      <c r="E672" s="47" t="s">
        <v>2782</v>
      </c>
      <c r="F672" t="s">
        <v>3143</v>
      </c>
      <c r="G672" s="47" t="s">
        <v>3193</v>
      </c>
      <c r="H672" s="44">
        <v>1424</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3181</v>
      </c>
      <c r="E673" s="47" t="s">
        <v>2783</v>
      </c>
      <c r="F673" t="s">
        <v>3143</v>
      </c>
      <c r="G673" s="47" t="s">
        <v>3194</v>
      </c>
      <c r="H673" s="44">
        <v>1425</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3181</v>
      </c>
      <c r="E674" s="47" t="s">
        <v>2784</v>
      </c>
      <c r="F674" t="s">
        <v>3143</v>
      </c>
      <c r="G674" s="47" t="s">
        <v>3195</v>
      </c>
      <c r="H674" s="44">
        <v>1426</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3181</v>
      </c>
      <c r="E675" s="47" t="s">
        <v>2781</v>
      </c>
      <c r="F675" t="s">
        <v>3143</v>
      </c>
      <c r="G675" s="47" t="s">
        <v>3196</v>
      </c>
      <c r="H675" s="44">
        <v>1427</v>
      </c>
      <c r="I675" s="348" t="s">
        <v>44</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si="35"/>
        <v>Fraction of Med and High Temp Industrial Heat Shifted to Other Fuels</v>
      </c>
      <c r="D676" s="6" t="s">
        <v>3182</v>
      </c>
      <c r="E676" s="47" t="s">
        <v>2443</v>
      </c>
      <c r="F676" t="s">
        <v>3144</v>
      </c>
      <c r="G676" s="47" t="s">
        <v>3187</v>
      </c>
      <c r="H676" s="44">
        <v>1428</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5"/>
        <v>Fraction of Med and High Temp Industrial Heat Shifted to Other Fuels</v>
      </c>
      <c r="D677" s="6" t="s">
        <v>3182</v>
      </c>
      <c r="E677" s="47" t="s">
        <v>2444</v>
      </c>
      <c r="F677" t="s">
        <v>3144</v>
      </c>
      <c r="G677" s="47" t="s">
        <v>3188</v>
      </c>
      <c r="H677" s="44">
        <v>1429</v>
      </c>
      <c r="I677" s="348" t="s">
        <v>45</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5"/>
        <v>Fraction of Med and High Temp Industrial Heat Shifted to Other Fuels</v>
      </c>
      <c r="D678" s="6" t="s">
        <v>3182</v>
      </c>
      <c r="E678" s="47" t="s">
        <v>2445</v>
      </c>
      <c r="F678" t="s">
        <v>3144</v>
      </c>
      <c r="G678" s="47" t="s">
        <v>3189</v>
      </c>
      <c r="H678" s="44">
        <v>1430</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5"/>
        <v>Fraction of Med and High Temp Industrial Heat Shifted to Other Fuels</v>
      </c>
      <c r="D679" s="6" t="s">
        <v>3182</v>
      </c>
      <c r="E679" s="47" t="s">
        <v>2446</v>
      </c>
      <c r="F679" t="s">
        <v>3144</v>
      </c>
      <c r="G679" s="47" t="s">
        <v>3190</v>
      </c>
      <c r="H679" s="44">
        <v>1431</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5"/>
        <v>Fraction of Med and High Temp Industrial Heat Shifted to Other Fuels</v>
      </c>
      <c r="D680" s="6" t="s">
        <v>3182</v>
      </c>
      <c r="E680" s="47" t="s">
        <v>2447</v>
      </c>
      <c r="F680" t="s">
        <v>3144</v>
      </c>
      <c r="G680" s="47" t="s">
        <v>3191</v>
      </c>
      <c r="H680" s="44">
        <v>1432</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5"/>
        <v>Fraction of Med and High Temp Industrial Heat Shifted to Other Fuels</v>
      </c>
      <c r="D681" s="6" t="s">
        <v>3182</v>
      </c>
      <c r="E681" s="47" t="s">
        <v>2448</v>
      </c>
      <c r="F681" t="s">
        <v>3144</v>
      </c>
      <c r="G681" s="47" t="s">
        <v>3192</v>
      </c>
      <c r="H681" s="44">
        <v>1433</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5"/>
        <v>Fraction of Med and High Temp Industrial Heat Shifted to Other Fuels</v>
      </c>
      <c r="D682" s="6" t="s">
        <v>3182</v>
      </c>
      <c r="E682" s="47" t="s">
        <v>2782</v>
      </c>
      <c r="F682" t="s">
        <v>3144</v>
      </c>
      <c r="G682" s="47" t="s">
        <v>3193</v>
      </c>
      <c r="H682" s="44">
        <v>1434</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5"/>
        <v>Fraction of Med and High Temp Industrial Heat Shifted to Other Fuels</v>
      </c>
      <c r="D683" s="6" t="s">
        <v>3182</v>
      </c>
      <c r="E683" s="47" t="s">
        <v>2783</v>
      </c>
      <c r="F683" t="s">
        <v>3144</v>
      </c>
      <c r="G683" s="47" t="s">
        <v>3194</v>
      </c>
      <c r="H683" s="44">
        <v>1435</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5"/>
        <v>Fraction of Med and High Temp Industrial Heat Shifted to Other Fuels</v>
      </c>
      <c r="D684" s="6" t="s">
        <v>3182</v>
      </c>
      <c r="E684" s="47" t="s">
        <v>2784</v>
      </c>
      <c r="F684" t="s">
        <v>3144</v>
      </c>
      <c r="G684" s="47" t="s">
        <v>3195</v>
      </c>
      <c r="H684" s="44">
        <v>1436</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5"/>
        <v>Fraction of Med and High Temp Industrial Heat Shifted to Other Fuels</v>
      </c>
      <c r="D685" s="6" t="s">
        <v>3182</v>
      </c>
      <c r="E685" s="47" t="s">
        <v>2781</v>
      </c>
      <c r="F685" t="s">
        <v>3144</v>
      </c>
      <c r="G685" s="47" t="s">
        <v>3196</v>
      </c>
      <c r="H685" s="44">
        <v>1437</v>
      </c>
      <c r="I685" s="348" t="s">
        <v>44</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5"/>
        <v>Fraction of Med and High Temp Industrial Heat Shifted to Other Fuels</v>
      </c>
      <c r="D686" s="6" t="s">
        <v>3183</v>
      </c>
      <c r="E686" s="47" t="s">
        <v>2443</v>
      </c>
      <c r="F686" t="s">
        <v>3186</v>
      </c>
      <c r="G686" s="47" t="s">
        <v>3187</v>
      </c>
      <c r="H686" s="44">
        <v>1438</v>
      </c>
      <c r="I686" s="348" t="s">
        <v>45</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5"/>
        <v>Fraction of Med and High Temp Industrial Heat Shifted to Other Fuels</v>
      </c>
      <c r="D687" s="6" t="s">
        <v>3183</v>
      </c>
      <c r="E687" s="47" t="s">
        <v>2444</v>
      </c>
      <c r="F687" t="s">
        <v>3186</v>
      </c>
      <c r="G687" s="47" t="s">
        <v>3188</v>
      </c>
      <c r="H687" s="44">
        <v>1439</v>
      </c>
      <c r="I687" s="348" t="s">
        <v>45</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5"/>
        <v>Fraction of Med and High Temp Industrial Heat Shifted to Other Fuels</v>
      </c>
      <c r="D688" s="6" t="s">
        <v>3183</v>
      </c>
      <c r="E688" s="47" t="s">
        <v>2445</v>
      </c>
      <c r="F688" t="s">
        <v>3186</v>
      </c>
      <c r="G688" s="47" t="s">
        <v>3189</v>
      </c>
      <c r="H688" s="44">
        <v>1440</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5"/>
        <v>Fraction of Med and High Temp Industrial Heat Shifted to Other Fuels</v>
      </c>
      <c r="D689" s="6" t="s">
        <v>3183</v>
      </c>
      <c r="E689" s="47" t="s">
        <v>2446</v>
      </c>
      <c r="F689" t="s">
        <v>3186</v>
      </c>
      <c r="G689" s="47" t="s">
        <v>3190</v>
      </c>
      <c r="H689" s="44">
        <v>1441</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5"/>
        <v>Fraction of Med and High Temp Industrial Heat Shifted to Other Fuels</v>
      </c>
      <c r="D690" s="6" t="s">
        <v>3183</v>
      </c>
      <c r="E690" s="47" t="s">
        <v>2447</v>
      </c>
      <c r="F690" t="s">
        <v>3186</v>
      </c>
      <c r="G690" s="47" t="s">
        <v>3191</v>
      </c>
      <c r="H690" s="44">
        <v>1442</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5"/>
        <v>Fraction of Med and High Temp Industrial Heat Shifted to Other Fuels</v>
      </c>
      <c r="D691" s="6" t="s">
        <v>3183</v>
      </c>
      <c r="E691" s="47" t="s">
        <v>2448</v>
      </c>
      <c r="F691" t="s">
        <v>3186</v>
      </c>
      <c r="G691" s="47" t="s">
        <v>3192</v>
      </c>
      <c r="H691" s="44">
        <v>1443</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5"/>
        <v>Fraction of Med and High Temp Industrial Heat Shifted to Other Fuels</v>
      </c>
      <c r="D692" s="6" t="s">
        <v>3183</v>
      </c>
      <c r="E692" s="47" t="s">
        <v>2782</v>
      </c>
      <c r="F692" t="s">
        <v>3186</v>
      </c>
      <c r="G692" s="47" t="s">
        <v>3193</v>
      </c>
      <c r="H692" s="44">
        <v>1444</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5"/>
        <v>Fraction of Med and High Temp Industrial Heat Shifted to Other Fuels</v>
      </c>
      <c r="D693" s="6" t="s">
        <v>3183</v>
      </c>
      <c r="E693" s="47" t="s">
        <v>2783</v>
      </c>
      <c r="F693" t="s">
        <v>3186</v>
      </c>
      <c r="G693" s="47" t="s">
        <v>3194</v>
      </c>
      <c r="H693" s="44">
        <v>1445</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5"/>
        <v>Fraction of Med and High Temp Industrial Heat Shifted to Other Fuels</v>
      </c>
      <c r="D694" s="6" t="s">
        <v>3183</v>
      </c>
      <c r="E694" s="47" t="s">
        <v>2784</v>
      </c>
      <c r="F694" t="s">
        <v>3186</v>
      </c>
      <c r="G694" s="47" t="s">
        <v>3195</v>
      </c>
      <c r="H694" s="44">
        <v>1446</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5"/>
        <v>Fraction of Med and High Temp Industrial Heat Shifted to Other Fuels</v>
      </c>
      <c r="D695" s="6" t="s">
        <v>3183</v>
      </c>
      <c r="E695" s="47" t="s">
        <v>2781</v>
      </c>
      <c r="F695" t="s">
        <v>3186</v>
      </c>
      <c r="G695" s="47" t="s">
        <v>3196</v>
      </c>
      <c r="H695" s="44">
        <v>1447</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5"/>
        <v>Fraction of Med and High Temp Industrial Heat Shifted to Other Fuels</v>
      </c>
      <c r="D696" s="6" t="s">
        <v>3184</v>
      </c>
      <c r="E696" s="47" t="s">
        <v>2443</v>
      </c>
      <c r="F696" t="s">
        <v>3145</v>
      </c>
      <c r="G696" s="47" t="s">
        <v>3187</v>
      </c>
      <c r="H696" s="44">
        <v>1448</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5"/>
        <v>Fraction of Med and High Temp Industrial Heat Shifted to Other Fuels</v>
      </c>
      <c r="D697" s="6" t="s">
        <v>3184</v>
      </c>
      <c r="E697" s="47" t="s">
        <v>2444</v>
      </c>
      <c r="F697" t="s">
        <v>3145</v>
      </c>
      <c r="G697" s="47" t="s">
        <v>3188</v>
      </c>
      <c r="H697" s="44">
        <v>1449</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5"/>
        <v>Fraction of Med and High Temp Industrial Heat Shifted to Other Fuels</v>
      </c>
      <c r="D698" s="6" t="s">
        <v>3184</v>
      </c>
      <c r="E698" s="47" t="s">
        <v>2445</v>
      </c>
      <c r="F698" t="s">
        <v>3145</v>
      </c>
      <c r="G698" s="47" t="s">
        <v>3189</v>
      </c>
      <c r="H698" s="44">
        <v>1450</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5"/>
        <v>Fraction of Med and High Temp Industrial Heat Shifted to Other Fuels</v>
      </c>
      <c r="D699" s="6" t="s">
        <v>3184</v>
      </c>
      <c r="E699" s="47" t="s">
        <v>2446</v>
      </c>
      <c r="F699" t="s">
        <v>3145</v>
      </c>
      <c r="G699" s="47" t="s">
        <v>3190</v>
      </c>
      <c r="H699" s="44">
        <v>1451</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5"/>
        <v>Fraction of Med and High Temp Industrial Heat Shifted to Other Fuels</v>
      </c>
      <c r="D700" s="6" t="s">
        <v>3184</v>
      </c>
      <c r="E700" s="47" t="s">
        <v>2447</v>
      </c>
      <c r="F700" t="s">
        <v>3145</v>
      </c>
      <c r="G700" s="47" t="s">
        <v>3191</v>
      </c>
      <c r="H700" s="44">
        <v>1452</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5"/>
        <v>Fraction of Med and High Temp Industrial Heat Shifted to Other Fuels</v>
      </c>
      <c r="D701" s="6" t="s">
        <v>3184</v>
      </c>
      <c r="E701" s="47" t="s">
        <v>2448</v>
      </c>
      <c r="F701" t="s">
        <v>3145</v>
      </c>
      <c r="G701" s="47" t="s">
        <v>3192</v>
      </c>
      <c r="H701" s="44">
        <v>1453</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5"/>
        <v>Fraction of Med and High Temp Industrial Heat Shifted to Other Fuels</v>
      </c>
      <c r="D702" s="6" t="s">
        <v>3184</v>
      </c>
      <c r="E702" s="47" t="s">
        <v>2782</v>
      </c>
      <c r="F702" t="s">
        <v>3145</v>
      </c>
      <c r="G702" s="47" t="s">
        <v>3193</v>
      </c>
      <c r="H702" s="44">
        <v>1454</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5"/>
        <v>Fraction of Med and High Temp Industrial Heat Shifted to Other Fuels</v>
      </c>
      <c r="D703" s="6" t="s">
        <v>3184</v>
      </c>
      <c r="E703" s="47" t="s">
        <v>2783</v>
      </c>
      <c r="F703" t="s">
        <v>3145</v>
      </c>
      <c r="G703" s="47" t="s">
        <v>3194</v>
      </c>
      <c r="H703" s="44">
        <v>1455</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5"/>
        <v>Fraction of Med and High Temp Industrial Heat Shifted to Other Fuels</v>
      </c>
      <c r="D704" s="6" t="s">
        <v>3184</v>
      </c>
      <c r="E704" s="47" t="s">
        <v>2784</v>
      </c>
      <c r="F704" t="s">
        <v>3145</v>
      </c>
      <c r="G704" s="47" t="s">
        <v>3195</v>
      </c>
      <c r="H704" s="44">
        <v>1456</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5"/>
        <v>Fraction of Med and High Temp Industrial Heat Shifted to Other Fuels</v>
      </c>
      <c r="D705" s="6" t="s">
        <v>3184</v>
      </c>
      <c r="E705" s="47" t="s">
        <v>2781</v>
      </c>
      <c r="F705" t="s">
        <v>3145</v>
      </c>
      <c r="G705" s="47" t="s">
        <v>3196</v>
      </c>
      <c r="H705" s="44">
        <v>1457</v>
      </c>
      <c r="I705" s="348" t="s">
        <v>44</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(Low Temp)</v>
      </c>
      <c r="C706" t="s">
        <v>3465</v>
      </c>
      <c r="D706" s="47" t="s">
        <v>3160</v>
      </c>
      <c r="E706" s="6"/>
      <c r="F706" t="s">
        <v>3185</v>
      </c>
      <c r="G706" s="47"/>
      <c r="H706" s="44">
        <v>1602</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low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(Low Temp)</v>
      </c>
      <c r="C707" s="277" t="str">
        <f>C$706</f>
        <v>Fraction of Low Temp Industrial Heat Shifted to Other Fuels</v>
      </c>
      <c r="D707" s="6" t="s">
        <v>3161</v>
      </c>
      <c r="E707" s="6"/>
      <c r="F707" t="s">
        <v>2836</v>
      </c>
      <c r="G707" s="48"/>
      <c r="H707" s="44">
        <v>1603</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low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(Low Temp)</v>
      </c>
      <c r="C708" s="277" t="str">
        <f t="shared" ref="C708:C730" si="36">C$706</f>
        <v>Fraction of Low Temp Industrial Heat Shifted to Other Fuels</v>
      </c>
      <c r="D708" s="6" t="s">
        <v>3162</v>
      </c>
      <c r="E708" s="6"/>
      <c r="F708" t="s">
        <v>3126</v>
      </c>
      <c r="G708" s="48"/>
      <c r="H708" s="44">
        <v>1604</v>
      </c>
      <c r="I708" s="348" t="s">
        <v>44</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low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(Low Temp)</v>
      </c>
      <c r="C709" s="277" t="str">
        <f t="shared" si="36"/>
        <v>Fraction of Low Temp Industrial Heat Shifted to Other Fuels</v>
      </c>
      <c r="D709" s="6" t="s">
        <v>3163</v>
      </c>
      <c r="E709" s="6"/>
      <c r="F709" t="s">
        <v>3127</v>
      </c>
      <c r="G709" s="48"/>
      <c r="H709" s="44">
        <v>1605</v>
      </c>
      <c r="I709" s="348" t="s">
        <v>44</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low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(Low Temp)</v>
      </c>
      <c r="C710" s="277" t="str">
        <f t="shared" si="36"/>
        <v>Fraction of Low Temp Industrial Heat Shifted to Other Fuels</v>
      </c>
      <c r="D710" s="6" t="s">
        <v>3164</v>
      </c>
      <c r="E710" s="6"/>
      <c r="F710" t="s">
        <v>3128</v>
      </c>
      <c r="G710" s="48"/>
      <c r="H710" s="44">
        <v>1606</v>
      </c>
      <c r="I710" s="348" t="s">
        <v>44</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low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(Low Temp)</v>
      </c>
      <c r="C711" s="277" t="str">
        <f t="shared" si="36"/>
        <v>Fraction of Low Temp Industrial Heat Shifted to Other Fuels</v>
      </c>
      <c r="D711" s="6" t="s">
        <v>3165</v>
      </c>
      <c r="E711" s="6"/>
      <c r="F711" t="s">
        <v>3129</v>
      </c>
      <c r="G711" s="48"/>
      <c r="H711" s="44">
        <v>1607</v>
      </c>
      <c r="I711" s="348" t="s">
        <v>44</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low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(Low Temp)</v>
      </c>
      <c r="C712" s="277" t="str">
        <f t="shared" si="36"/>
        <v>Fraction of Low Temp Industrial Heat Shifted to Other Fuels</v>
      </c>
      <c r="D712" s="6" t="s">
        <v>3166</v>
      </c>
      <c r="E712" s="6"/>
      <c r="F712" t="s">
        <v>3130</v>
      </c>
      <c r="G712" s="48"/>
      <c r="H712" s="44">
        <v>1608</v>
      </c>
      <c r="I712" s="348" t="s">
        <v>44</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low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(Low Temp)</v>
      </c>
      <c r="C713" s="277" t="str">
        <f t="shared" si="36"/>
        <v>Fraction of Low Temp Industrial Heat Shifted to Other Fuels</v>
      </c>
      <c r="D713" s="6" t="s">
        <v>3167</v>
      </c>
      <c r="E713" s="6"/>
      <c r="F713" t="s">
        <v>3131</v>
      </c>
      <c r="G713" s="48"/>
      <c r="H713" s="44">
        <v>1609</v>
      </c>
      <c r="I713" s="348" t="s">
        <v>44</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low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(Low Temp)</v>
      </c>
      <c r="C714" s="277" t="str">
        <f t="shared" si="36"/>
        <v>Fraction of Low Temp Industrial Heat Shifted to Other Fuels</v>
      </c>
      <c r="D714" s="6" t="s">
        <v>3168</v>
      </c>
      <c r="E714" s="6"/>
      <c r="F714" t="s">
        <v>3132</v>
      </c>
      <c r="G714" s="48"/>
      <c r="H714" s="44">
        <v>1610</v>
      </c>
      <c r="I714" s="348" t="s">
        <v>44</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low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(Low Temp)</v>
      </c>
      <c r="C715" s="277" t="str">
        <f t="shared" si="36"/>
        <v>Fraction of Low Temp Industrial Heat Shifted to Other Fuels</v>
      </c>
      <c r="D715" s="6" t="s">
        <v>3169</v>
      </c>
      <c r="E715" s="6"/>
      <c r="F715" t="s">
        <v>2650</v>
      </c>
      <c r="G715" s="48"/>
      <c r="H715" s="44">
        <v>1611</v>
      </c>
      <c r="I715" s="348" t="s">
        <v>44</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low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(Low Temp)</v>
      </c>
      <c r="C716" s="277" t="str">
        <f t="shared" si="36"/>
        <v>Fraction of Low Temp Industrial Heat Shifted to Other Fuels</v>
      </c>
      <c r="D716" s="6" t="s">
        <v>3170</v>
      </c>
      <c r="E716" s="6"/>
      <c r="F716" t="s">
        <v>3133</v>
      </c>
      <c r="G716" s="48"/>
      <c r="H716" s="44">
        <v>1612</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low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s="277" t="str">
        <f t="shared" si="36"/>
        <v>Fraction of Low Temp Industrial Heat Shifted to Other Fuels</v>
      </c>
      <c r="D717" s="6" t="s">
        <v>3171</v>
      </c>
      <c r="E717" s="6"/>
      <c r="F717" t="s">
        <v>3134</v>
      </c>
      <c r="G717" s="48"/>
      <c r="H717" s="44">
        <v>1613</v>
      </c>
      <c r="I717" s="348" t="s">
        <v>44</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 t="shared" si="36"/>
        <v>Fraction of Low Temp Industrial Heat Shifted to Other Fuels</v>
      </c>
      <c r="D718" s="6" t="s">
        <v>3172</v>
      </c>
      <c r="E718" s="6"/>
      <c r="F718" t="s">
        <v>3135</v>
      </c>
      <c r="G718" s="48"/>
      <c r="H718" s="44">
        <v>1614</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si="36"/>
        <v>Fraction of Low Temp Industrial Heat Shifted to Other Fuels</v>
      </c>
      <c r="D719" s="6" t="s">
        <v>3173</v>
      </c>
      <c r="E719" s="6"/>
      <c r="F719" t="s">
        <v>2651</v>
      </c>
      <c r="G719" s="48"/>
      <c r="H719" s="44">
        <v>1615</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6"/>
        <v>Fraction of Low Temp Industrial Heat Shifted to Other Fuels</v>
      </c>
      <c r="D720" s="6" t="s">
        <v>3174</v>
      </c>
      <c r="E720" s="6"/>
      <c r="F720" t="s">
        <v>3136</v>
      </c>
      <c r="G720" s="48"/>
      <c r="H720" s="44">
        <v>1616</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6"/>
        <v>Fraction of Low Temp Industrial Heat Shifted to Other Fuels</v>
      </c>
      <c r="D721" s="6" t="s">
        <v>3175</v>
      </c>
      <c r="E721" s="6"/>
      <c r="F721" t="s">
        <v>3137</v>
      </c>
      <c r="G721" s="48"/>
      <c r="H721" s="44">
        <v>1617</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6"/>
        <v>Fraction of Low Temp Industrial Heat Shifted to Other Fuels</v>
      </c>
      <c r="D722" s="6" t="s">
        <v>3176</v>
      </c>
      <c r="E722" s="6"/>
      <c r="F722" t="s">
        <v>3138</v>
      </c>
      <c r="G722" s="48"/>
      <c r="H722" s="44">
        <v>1618</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6"/>
        <v>Fraction of Low Temp Industrial Heat Shifted to Other Fuels</v>
      </c>
      <c r="D723" s="6" t="s">
        <v>3177</v>
      </c>
      <c r="E723" s="6"/>
      <c r="F723" t="s">
        <v>3139</v>
      </c>
      <c r="G723" s="48"/>
      <c r="H723" s="44">
        <v>1619</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6"/>
        <v>Fraction of Low Temp Industrial Heat Shifted to Other Fuels</v>
      </c>
      <c r="D724" s="6" t="s">
        <v>3178</v>
      </c>
      <c r="E724" s="6"/>
      <c r="F724" t="s">
        <v>3140</v>
      </c>
      <c r="G724" s="48"/>
      <c r="H724" s="44">
        <v>1620</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6"/>
        <v>Fraction of Low Temp Industrial Heat Shifted to Other Fuels</v>
      </c>
      <c r="D725" s="6" t="s">
        <v>3179</v>
      </c>
      <c r="E725" s="6"/>
      <c r="F725" t="s">
        <v>3141</v>
      </c>
      <c r="G725" s="48"/>
      <c r="H725" s="44">
        <v>1621</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6"/>
        <v>Fraction of Low Temp Industrial Heat Shifted to Other Fuels</v>
      </c>
      <c r="D726" s="6" t="s">
        <v>3180</v>
      </c>
      <c r="E726" s="6"/>
      <c r="F726" t="s">
        <v>3142</v>
      </c>
      <c r="G726" s="48"/>
      <c r="H726" s="44">
        <v>1622</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6"/>
        <v>Fraction of Low Temp Industrial Heat Shifted to Other Fuels</v>
      </c>
      <c r="D727" s="6" t="s">
        <v>3181</v>
      </c>
      <c r="E727" s="6"/>
      <c r="F727" t="s">
        <v>3143</v>
      </c>
      <c r="G727" s="48"/>
      <c r="H727" s="44">
        <v>1623</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6"/>
        <v>Fraction of Low Temp Industrial Heat Shifted to Other Fuels</v>
      </c>
      <c r="D728" s="6" t="s">
        <v>3182</v>
      </c>
      <c r="E728" s="6"/>
      <c r="F728" t="s">
        <v>3144</v>
      </c>
      <c r="G728" s="48"/>
      <c r="H728" s="44">
        <v>1624</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6"/>
        <v>Fraction of Low Temp Industrial Heat Shifted to Other Fuels</v>
      </c>
      <c r="D729" s="6" t="s">
        <v>3183</v>
      </c>
      <c r="E729" s="6"/>
      <c r="F729" t="s">
        <v>3186</v>
      </c>
      <c r="G729" s="48"/>
      <c r="H729" s="44">
        <v>1625</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6"/>
        <v>Fraction of Low Temp Industrial Heat Shifted to Other Fuels</v>
      </c>
      <c r="D730" s="6" t="s">
        <v>3184</v>
      </c>
      <c r="E730" s="6"/>
      <c r="F730" t="s">
        <v>3145</v>
      </c>
      <c r="G730" s="48"/>
      <c r="H730" s="44">
        <v>1626</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s="2" customFormat="1"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F-Gas Substitution</v>
      </c>
      <c r="C731" s="341" t="s">
        <v>2853</v>
      </c>
      <c r="D731" s="6"/>
      <c r="E731" s="6"/>
      <c r="F731" s="6"/>
      <c r="G731" s="6"/>
      <c r="H731" s="49">
        <v>58</v>
      </c>
      <c r="I731" s="349" t="s">
        <v>44</v>
      </c>
      <c r="J731" s="278" t="str">
        <f>IF(ISBLANK(INDEX('Policy Characteristics'!D:D,MATCH($C731,'Policy Characteristics'!$C:$C,0))),"",INDEX('Policy Characteristics'!D:D,MATCH($C731,'Policy Characteristics'!$C:$C,0)))</f>
        <v>F-gas Measures</v>
      </c>
      <c r="K731" s="277" t="str">
        <f>IF(ISBLANK(INDEX('Policy Characteristics'!E:E,MATCH($C731,'Policy Characteristics'!$C:$C,0))),"",INDEX('Policy Characteristics'!E:E,MATCH($C731,'Policy Characteristics'!$C:$C,0)))</f>
        <v>indst f gas substitution</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potential achieved</v>
      </c>
      <c r="P731" s="277" t="str">
        <f>IF(ISBLANK(INDEX('Policy Characteristics'!J:J,MATCH($C731,'Policy Characteristics'!$C:$C,0))),"",INDEX('Policy Characteristics'!J:J,MATCH($C731,'Policy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31" s="277" t="str">
        <f>IF(ISBLANK(INDEX('Policy Characteristics'!K:K,MATCH($C731,'Policy Characteristics'!$C:$C,0))),"",INDEX('Policy Characteristics'!K:K,MATCH($C731,'Policy Characteristics'!$C:$C,0)))</f>
        <v>industry-ag-main.html#avoid-f-gases</v>
      </c>
      <c r="R731" s="277" t="str">
        <f>IF(ISBLANK(INDEX('Policy Characteristics'!L:L,MATCH($C731,'Policy Characteristics'!$C:$C,0))),"",INDEX('Policy Characteristics'!L:L,MATCH($C731,'Policy Characteristics'!$C:$C,0)))</f>
        <v>avoid-f-gases.html</v>
      </c>
    </row>
    <row r="732" spans="1:18" s="2" customFormat="1"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F-Gas Destruction</v>
      </c>
      <c r="C732" s="341" t="s">
        <v>2854</v>
      </c>
      <c r="D732" s="6"/>
      <c r="E732" s="6"/>
      <c r="F732" s="6"/>
      <c r="G732" s="6"/>
      <c r="H732" s="49">
        <v>510</v>
      </c>
      <c r="I732" s="349" t="s">
        <v>44</v>
      </c>
      <c r="J732" s="278" t="str">
        <f>IF(ISBLANK(INDEX('Policy Characteristics'!D:D,MATCH($C732,'Policy Characteristics'!$C:$C,0))),"",INDEX('Policy Characteristics'!D:D,MATCH($C732,'Policy Characteristics'!$C:$C,0)))</f>
        <v>F-gas Measures</v>
      </c>
      <c r="K732" s="277" t="str">
        <f>IF(ISBLANK(INDEX('Policy Characteristics'!E:E,MATCH($C732,'Policy Characteristics'!$C:$C,0))),"",INDEX('Policy Characteristics'!E:E,MATCH($C732,'Policy Characteristics'!$C:$C,0)))</f>
        <v>indst f gas destruction</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potential achieved</v>
      </c>
      <c r="P732" s="277" t="str">
        <f>IF(ISBLANK(INDEX('Policy Characteristics'!J:J,MATCH($C732,'Policy Characteristics'!$C:$C,0))),"",INDEX('Policy Characteristics'!J:J,MATCH($C732,'Policy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32" s="277" t="str">
        <f>IF(ISBLANK(INDEX('Policy Characteristics'!K:K,MATCH($C732,'Policy Characteristics'!$C:$C,0))),"",INDEX('Policy Characteristics'!K:K,MATCH($C732,'Policy Characteristics'!$C:$C,0)))</f>
        <v>industry-ag-main.html#avoid-f-gases</v>
      </c>
      <c r="R732" s="277" t="str">
        <f>IF(ISBLANK(INDEX('Policy Characteristics'!L:L,MATCH($C732,'Policy Characteristics'!$C:$C,0))),"",INDEX('Policy Characteristics'!L:L,MATCH($C732,'Policy Characteristics'!$C:$C,0)))</f>
        <v>avoid-f-gases.html</v>
      </c>
    </row>
    <row r="733" spans="1:18" s="2" customFormat="1"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F-Gas Recovery</v>
      </c>
      <c r="C733" s="341" t="s">
        <v>2855</v>
      </c>
      <c r="D733" s="6"/>
      <c r="E733" s="6"/>
      <c r="F733" s="6"/>
      <c r="G733" s="6"/>
      <c r="H733" s="49">
        <v>511</v>
      </c>
      <c r="I733" s="349" t="s">
        <v>44</v>
      </c>
      <c r="J733" s="278" t="str">
        <f>IF(ISBLANK(INDEX('Policy Characteristics'!D:D,MATCH($C733,'Policy Characteristics'!$C:$C,0))),"",INDEX('Policy Characteristics'!D:D,MATCH($C733,'Policy Characteristics'!$C:$C,0)))</f>
        <v>F-gas Measures</v>
      </c>
      <c r="K733" s="277" t="str">
        <f>IF(ISBLANK(INDEX('Policy Characteristics'!E:E,MATCH($C733,'Policy Characteristics'!$C:$C,0))),"",INDEX('Policy Characteristics'!E:E,MATCH($C733,'Policy Characteristics'!$C:$C,0)))</f>
        <v>indst f gas recovery</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potential achieved</v>
      </c>
      <c r="P733" s="277" t="str">
        <f>IF(ISBLANK(INDEX('Policy Characteristics'!J:J,MATCH($C733,'Policy Characteristics'!$C:$C,0))),"",INDEX('Policy Characteristics'!J:J,MATCH($C733,'Policy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33" s="277" t="str">
        <f>IF(ISBLANK(INDEX('Policy Characteristics'!K:K,MATCH($C733,'Policy Characteristics'!$C:$C,0))),"",INDEX('Policy Characteristics'!K:K,MATCH($C733,'Policy Characteristics'!$C:$C,0)))</f>
        <v>industry-ag-main.html#avoid-f-gases</v>
      </c>
      <c r="R733" s="277" t="str">
        <f>IF(ISBLANK(INDEX('Policy Characteristics'!L:L,MATCH($C733,'Policy Characteristics'!$C:$C,0))),"",INDEX('Policy Characteristics'!L:L,MATCH($C733,'Policy Characteristics'!$C:$C,0)))</f>
        <v>avoid-f-gases.html</v>
      </c>
    </row>
    <row r="734" spans="1:18" s="2" customFormat="1"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F-Gas Eqpt. Maintenance &amp; Retrofits</v>
      </c>
      <c r="C734" s="341" t="s">
        <v>2856</v>
      </c>
      <c r="D734" s="6" t="s">
        <v>3169</v>
      </c>
      <c r="E734" s="6"/>
      <c r="F734" t="s">
        <v>2650</v>
      </c>
      <c r="G734" s="6"/>
      <c r="H734" s="49">
        <v>512</v>
      </c>
      <c r="I734" s="349" t="s">
        <v>44</v>
      </c>
      <c r="J734" s="278" t="str">
        <f>IF(ISBLANK(INDEX('Policy Characteristics'!D:D,MATCH($C734,'Policy Characteristics'!$C:$C,0))),"",INDEX('Policy Characteristics'!D:D,MATCH($C734,'Policy Characteristics'!$C:$C,0)))</f>
        <v>F-gas Measures</v>
      </c>
      <c r="K734" s="277" t="str">
        <f>IF(ISBLANK(INDEX('Policy Characteristics'!E:E,MATCH($C734,'Policy Characteristics'!$C:$C,0))),"",INDEX('Policy Characteristics'!E:E,MATCH($C734,'Policy Characteristics'!$C:$C,0)))</f>
        <v>indst f gas inspct maint retrofit</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potential achieved</v>
      </c>
      <c r="P734" s="277" t="str">
        <f>IF(ISBLANK(INDEX('Policy Characteristics'!J:J,MATCH($C734,'Policy Characteristics'!$C:$C,0))),"",INDEX('Policy Characteristics'!J:J,MATCH($C734,'Policy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4" s="277" t="str">
        <f>IF(ISBLANK(INDEX('Policy Characteristics'!K:K,MATCH($C734,'Policy Characteristics'!$C:$C,0))),"",INDEX('Policy Characteristics'!K:K,MATCH($C734,'Policy Characteristics'!$C:$C,0)))</f>
        <v>industry-ag-main.html#avoid-f-gases</v>
      </c>
      <c r="R734" s="277" t="str">
        <f>IF(ISBLANK(INDEX('Policy Characteristics'!L:L,MATCH($C734,'Policy Characteristics'!$C:$C,0))),"",INDEX('Policy Characteristics'!L:L,MATCH($C734,'Policy Characteristics'!$C:$C,0)))</f>
        <v>avoid-f-gases.html</v>
      </c>
    </row>
    <row r="735" spans="1:18" s="2" customFormat="1"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F-Gas Eqpt. Maintenance &amp; Retrofits</v>
      </c>
      <c r="C735" s="341" t="s">
        <v>2856</v>
      </c>
      <c r="D735" s="6" t="s">
        <v>3174</v>
      </c>
      <c r="E735" s="6"/>
      <c r="F735" t="s">
        <v>3136</v>
      </c>
      <c r="G735" s="6"/>
      <c r="H735" s="49">
        <v>1653</v>
      </c>
      <c r="I735" s="349" t="s">
        <v>44</v>
      </c>
      <c r="J735" s="278" t="str">
        <f>IF(ISBLANK(INDEX('Policy Characteristics'!D:D,MATCH($C735,'Policy Characteristics'!$C:$C,0))),"",INDEX('Policy Characteristics'!D:D,MATCH($C735,'Policy Characteristics'!$C:$C,0)))</f>
        <v>F-gas Measures</v>
      </c>
      <c r="K735" s="277" t="str">
        <f>IF(ISBLANK(INDEX('Policy Characteristics'!E:E,MATCH($C735,'Policy Characteristics'!$C:$C,0))),"",INDEX('Policy Characteristics'!E:E,MATCH($C735,'Policy Characteristics'!$C:$C,0)))</f>
        <v>indst f gas inspct maint retrofit</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potential achieved</v>
      </c>
      <c r="P735" s="277" t="str">
        <f>IF(ISBLANK(INDEX('Policy Characteristics'!J:J,MATCH($C735,'Policy Characteristics'!$C:$C,0))),"",INDEX('Policy Characteristics'!J:J,MATCH($C735,'Policy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5" s="277" t="str">
        <f>IF(ISBLANK(INDEX('Policy Characteristics'!K:K,MATCH($C735,'Policy Characteristics'!$C:$C,0))),"",INDEX('Policy Characteristics'!K:K,MATCH($C735,'Policy Characteristics'!$C:$C,0)))</f>
        <v>industry-ag-main.html#avoid-f-gases</v>
      </c>
      <c r="R735" s="277" t="str">
        <f>IF(ISBLANK(INDEX('Policy Characteristics'!L:L,MATCH($C735,'Policy Characteristics'!$C:$C,0))),"",INDEX('Policy Characteristics'!L:L,MATCH($C735,'Policy Characteristics'!$C:$C,0)))</f>
        <v>avoid-f-gases.html</v>
      </c>
    </row>
    <row r="736" spans="1:18" s="4" customFormat="1"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Improved System Design</v>
      </c>
      <c r="C736" t="s">
        <v>302</v>
      </c>
      <c r="D736" s="47"/>
      <c r="E736" s="47"/>
      <c r="F736" s="47"/>
      <c r="G736" s="47"/>
      <c r="H736" s="44">
        <v>54</v>
      </c>
      <c r="I736" s="348" t="s">
        <v>44</v>
      </c>
      <c r="J736" s="278" t="str">
        <f>IF(ISBLANK(INDEX('Policy Characteristics'!D:D,MATCH($C736,'Policy Characteristics'!$C:$C,0))),"",INDEX('Policy Characteristics'!D:D,MATCH($C736,'Policy Characteristics'!$C:$C,0)))</f>
        <v>Improved System Design</v>
      </c>
      <c r="K736" s="277" t="str">
        <f>IF(ISBLANK(INDEX('Policy Characteristics'!E:E,MATCH($C736,'Policy Characteristics'!$C:$C,0))),"",INDEX('Policy Characteristics'!E:E,MATCH($C736,'Policy Characteristics'!$C:$C,0)))</f>
        <v>indst system integration</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potential achieved</v>
      </c>
      <c r="P736" s="277" t="str">
        <f>IF(ISBLANK(INDEX('Policy Characteristics'!J:J,MATCH($C736,'Policy Characteristics'!$C:$C,0))),"",INDEX('Policy Characteristics'!J:J,MATCH($C736,'Policy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36" s="277" t="str">
        <f>IF(ISBLANK(INDEX('Policy Characteristics'!K:K,MATCH($C736,'Policy Characteristics'!$C:$C,0))),"",INDEX('Policy Characteristics'!K:K,MATCH($C736,'Policy Characteristics'!$C:$C,0)))</f>
        <v>industry-ag-main.html#system-integ</v>
      </c>
      <c r="R736" s="277" t="str">
        <f>IF(ISBLANK(INDEX('Policy Characteristics'!L:L,MATCH($C736,'Policy Characteristics'!$C:$C,0))),"",INDEX('Policy Characteristics'!L:L,MATCH($C736,'Policy Characteristics'!$C:$C,0)))</f>
        <v>improved-system-design.html</v>
      </c>
    </row>
    <row r="737" spans="1:18" s="4" customFormat="1"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Industry Energy Efficiency Standards</v>
      </c>
      <c r="C737" t="s">
        <v>301</v>
      </c>
      <c r="D737" s="47" t="s">
        <v>3160</v>
      </c>
      <c r="E737" s="47" t="s">
        <v>2443</v>
      </c>
      <c r="F737" t="s">
        <v>3185</v>
      </c>
      <c r="G737" s="47" t="s">
        <v>2449</v>
      </c>
      <c r="H737" s="44">
        <v>958</v>
      </c>
      <c r="I737" s="348" t="s">
        <v>44</v>
      </c>
      <c r="J737" s="278" t="str">
        <f>IF(ISBLANK(INDEX('Policy Characteristics'!D:D,MATCH($C737,'Policy Characteristics'!$C:$C,0))),"",INDEX('Policy Characteristics'!D:D,MATCH($C737,'Policy Characteristics'!$C:$C,0)))</f>
        <v>Industry Energy Efficiency Standards</v>
      </c>
      <c r="K737" s="277" t="str">
        <f>IF(ISBLANK(INDEX('Policy Characteristics'!E:E,MATCH($C737,'Policy Characteristics'!$C:$C,0))),"",INDEX('Policy Characteristics'!E:E,MATCH($C737,'Policy Characteristics'!$C:$C,0)))</f>
        <v>indst efficiency standards</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0.25</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reduction in energy use</v>
      </c>
      <c r="P737" s="27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77" t="str">
        <f>IF(ISBLANK(INDEX('Policy Characteristics'!K:K,MATCH($C737,'Policy Characteristics'!$C:$C,0))),"",INDEX('Policy Characteristics'!K:K,MATCH($C737,'Policy Characteristics'!$C:$C,0)))</f>
        <v>industry-ag-main.html#eff-stds</v>
      </c>
      <c r="R737" s="277" t="str">
        <f>IF(ISBLANK(INDEX('Policy Characteristics'!L:L,MATCH($C737,'Policy Characteristics'!$C:$C,0))),"",INDEX('Policy Characteristics'!L:L,MATCH($C737,'Policy Characteristics'!$C:$C,0)))</f>
        <v>industry-energy-efficiency-standards.html</v>
      </c>
    </row>
    <row r="738" spans="1:18" s="4" customFormat="1"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Industry Energy Efficiency Standards</v>
      </c>
      <c r="C738" s="277" t="str">
        <f t="shared" ref="C738:C801" si="37">C$737</f>
        <v>Percentage Improvement in Eqpt Efficiency Standards above BAU</v>
      </c>
      <c r="D738" s="47" t="s">
        <v>3160</v>
      </c>
      <c r="E738" s="47" t="s">
        <v>2444</v>
      </c>
      <c r="F738" t="s">
        <v>3185</v>
      </c>
      <c r="G738" s="47" t="s">
        <v>2452</v>
      </c>
      <c r="H738" s="44">
        <v>959</v>
      </c>
      <c r="I738" s="348" t="s">
        <v>45</v>
      </c>
      <c r="J738" s="278" t="str">
        <f>IF(ISBLANK(INDEX('Policy Characteristics'!D:D,MATCH($C738,'Policy Characteristics'!$C:$C,0))),"",INDEX('Policy Characteristics'!D:D,MATCH($C738,'Policy Characteristics'!$C:$C,0)))</f>
        <v>Industry Energy Efficiency Standards</v>
      </c>
      <c r="K738" s="277" t="str">
        <f>IF(ISBLANK(INDEX('Policy Characteristics'!E:E,MATCH($C738,'Policy Characteristics'!$C:$C,0))),"",INDEX('Policy Characteristics'!E:E,MATCH($C738,'Policy Characteristics'!$C:$C,0)))</f>
        <v>indst efficiency standards</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0.25</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reduction in energy use</v>
      </c>
      <c r="P738" s="27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77" t="str">
        <f>IF(ISBLANK(INDEX('Policy Characteristics'!K:K,MATCH($C738,'Policy Characteristics'!$C:$C,0))),"",INDEX('Policy Characteristics'!K:K,MATCH($C738,'Policy Characteristics'!$C:$C,0)))</f>
        <v>industry-ag-main.html#eff-stds</v>
      </c>
      <c r="R738" s="277" t="str">
        <f>IF(ISBLANK(INDEX('Policy Characteristics'!L:L,MATCH($C738,'Policy Characteristics'!$C:$C,0))),"",INDEX('Policy Characteristics'!L:L,MATCH($C738,'Policy Characteristics'!$C:$C,0)))</f>
        <v>industry-energy-efficiency-standards.html</v>
      </c>
    </row>
    <row r="739" spans="1:18" s="4" customFormat="1"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Industry Energy Efficiency Standards</v>
      </c>
      <c r="C739" s="277" t="str">
        <f t="shared" si="37"/>
        <v>Percentage Improvement in Eqpt Efficiency Standards above BAU</v>
      </c>
      <c r="D739" s="47" t="s">
        <v>3160</v>
      </c>
      <c r="E739" s="47" t="s">
        <v>2445</v>
      </c>
      <c r="F739" t="s">
        <v>3185</v>
      </c>
      <c r="G739" s="47" t="s">
        <v>2453</v>
      </c>
      <c r="H739" s="44">
        <v>960</v>
      </c>
      <c r="I739" s="348" t="s">
        <v>44</v>
      </c>
      <c r="J739" s="278" t="str">
        <f>IF(ISBLANK(INDEX('Policy Characteristics'!D:D,MATCH($C739,'Policy Characteristics'!$C:$C,0))),"",INDEX('Policy Characteristics'!D:D,MATCH($C739,'Policy Characteristics'!$C:$C,0)))</f>
        <v>Industry Energy Efficiency Standards</v>
      </c>
      <c r="K739" s="277" t="str">
        <f>IF(ISBLANK(INDEX('Policy Characteristics'!E:E,MATCH($C739,'Policy Characteristics'!$C:$C,0))),"",INDEX('Policy Characteristics'!E:E,MATCH($C739,'Policy Characteristics'!$C:$C,0)))</f>
        <v>indst efficiency standards</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0.25</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reduction in energy use</v>
      </c>
      <c r="P739" s="27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77" t="str">
        <f>IF(ISBLANK(INDEX('Policy Characteristics'!K:K,MATCH($C739,'Policy Characteristics'!$C:$C,0))),"",INDEX('Policy Characteristics'!K:K,MATCH($C739,'Policy Characteristics'!$C:$C,0)))</f>
        <v>industry-ag-main.html#eff-stds</v>
      </c>
      <c r="R739" s="277" t="str">
        <f>IF(ISBLANK(INDEX('Policy Characteristics'!L:L,MATCH($C739,'Policy Characteristics'!$C:$C,0))),"",INDEX('Policy Characteristics'!L:L,MATCH($C739,'Policy Characteristics'!$C:$C,0)))</f>
        <v>industry-energy-efficiency-standards.html</v>
      </c>
    </row>
    <row r="740" spans="1:18" s="4" customFormat="1"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Industry Energy Efficiency Standards</v>
      </c>
      <c r="C740" s="277" t="str">
        <f t="shared" si="37"/>
        <v>Percentage Improvement in Eqpt Efficiency Standards above BAU</v>
      </c>
      <c r="D740" s="47" t="s">
        <v>3160</v>
      </c>
      <c r="E740" s="47" t="s">
        <v>2446</v>
      </c>
      <c r="F740" t="s">
        <v>3185</v>
      </c>
      <c r="G740" s="47" t="s">
        <v>2450</v>
      </c>
      <c r="H740" s="44">
        <v>961</v>
      </c>
      <c r="I740" s="348" t="s">
        <v>45</v>
      </c>
      <c r="J740" s="278" t="str">
        <f>IF(ISBLANK(INDEX('Policy Characteristics'!D:D,MATCH($C740,'Policy Characteristics'!$C:$C,0))),"",INDEX('Policy Characteristics'!D:D,MATCH($C740,'Policy Characteristics'!$C:$C,0)))</f>
        <v>Industry Energy Efficiency Standards</v>
      </c>
      <c r="K740" s="277" t="str">
        <f>IF(ISBLANK(INDEX('Policy Characteristics'!E:E,MATCH($C740,'Policy Characteristics'!$C:$C,0))),"",INDEX('Policy Characteristics'!E:E,MATCH($C740,'Policy Characteristics'!$C:$C,0)))</f>
        <v>indst efficiency standards</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0.25</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reduction in energy use</v>
      </c>
      <c r="P740" s="27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77" t="str">
        <f>IF(ISBLANK(INDEX('Policy Characteristics'!K:K,MATCH($C740,'Policy Characteristics'!$C:$C,0))),"",INDEX('Policy Characteristics'!K:K,MATCH($C740,'Policy Characteristics'!$C:$C,0)))</f>
        <v>industry-ag-main.html#eff-stds</v>
      </c>
      <c r="R740" s="277" t="str">
        <f>IF(ISBLANK(INDEX('Policy Characteristics'!L:L,MATCH($C740,'Policy Characteristics'!$C:$C,0))),"",INDEX('Policy Characteristics'!L:L,MATCH($C740,'Policy Characteristics'!$C:$C,0)))</f>
        <v>industry-energy-efficiency-standards.html</v>
      </c>
    </row>
    <row r="741" spans="1:18" s="4" customFormat="1"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Industry Energy Efficiency Standards</v>
      </c>
      <c r="C741" s="277" t="str">
        <f t="shared" si="37"/>
        <v>Percentage Improvement in Eqpt Efficiency Standards above BAU</v>
      </c>
      <c r="D741" s="47" t="s">
        <v>3160</v>
      </c>
      <c r="E741" s="47" t="s">
        <v>2447</v>
      </c>
      <c r="F741" t="s">
        <v>3185</v>
      </c>
      <c r="G741" s="47" t="s">
        <v>2451</v>
      </c>
      <c r="H741" s="44">
        <v>962</v>
      </c>
      <c r="I741" s="348" t="s">
        <v>44</v>
      </c>
      <c r="J741" s="278" t="str">
        <f>IF(ISBLANK(INDEX('Policy Characteristics'!D:D,MATCH($C741,'Policy Characteristics'!$C:$C,0))),"",INDEX('Policy Characteristics'!D:D,MATCH($C741,'Policy Characteristics'!$C:$C,0)))</f>
        <v>Industry Energy Efficiency Standards</v>
      </c>
      <c r="K741" s="277" t="str">
        <f>IF(ISBLANK(INDEX('Policy Characteristics'!E:E,MATCH($C741,'Policy Characteristics'!$C:$C,0))),"",INDEX('Policy Characteristics'!E:E,MATCH($C741,'Policy Characteristics'!$C:$C,0)))</f>
        <v>indst efficiency standards</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0.25</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reduction in energy use</v>
      </c>
      <c r="P741" s="27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77" t="str">
        <f>IF(ISBLANK(INDEX('Policy Characteristics'!K:K,MATCH($C741,'Policy Characteristics'!$C:$C,0))),"",INDEX('Policy Characteristics'!K:K,MATCH($C741,'Policy Characteristics'!$C:$C,0)))</f>
        <v>industry-ag-main.html#eff-stds</v>
      </c>
      <c r="R741" s="277" t="str">
        <f>IF(ISBLANK(INDEX('Policy Characteristics'!L:L,MATCH($C741,'Policy Characteristics'!$C:$C,0))),"",INDEX('Policy Characteristics'!L:L,MATCH($C741,'Policy Characteristics'!$C:$C,0)))</f>
        <v>industry-energy-efficiency-standards.html</v>
      </c>
    </row>
    <row r="742" spans="1:18" s="4"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Industry Energy Efficiency Standards</v>
      </c>
      <c r="C742" s="277" t="str">
        <f t="shared" si="37"/>
        <v>Percentage Improvement in Eqpt Efficiency Standards above BAU</v>
      </c>
      <c r="D742" s="47" t="s">
        <v>3160</v>
      </c>
      <c r="E742" s="47" t="s">
        <v>2448</v>
      </c>
      <c r="F742" t="s">
        <v>3185</v>
      </c>
      <c r="G742" s="47" t="s">
        <v>2454</v>
      </c>
      <c r="H742" s="44">
        <v>963</v>
      </c>
      <c r="I742" s="348" t="s">
        <v>45</v>
      </c>
      <c r="J742" s="278" t="str">
        <f>IF(ISBLANK(INDEX('Policy Characteristics'!D:D,MATCH($C742,'Policy Characteristics'!$C:$C,0))),"",INDEX('Policy Characteristics'!D:D,MATCH($C742,'Policy Characteristics'!$C:$C,0)))</f>
        <v>Industry Energy Efficiency Standards</v>
      </c>
      <c r="K742" s="277" t="str">
        <f>IF(ISBLANK(INDEX('Policy Characteristics'!E:E,MATCH($C742,'Policy Characteristics'!$C:$C,0))),"",INDEX('Policy Characteristics'!E:E,MATCH($C742,'Policy Characteristics'!$C:$C,0)))</f>
        <v>indst efficiency standards</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0.25</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reduction in energy use</v>
      </c>
      <c r="P742" s="27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77" t="str">
        <f>IF(ISBLANK(INDEX('Policy Characteristics'!K:K,MATCH($C742,'Policy Characteristics'!$C:$C,0))),"",INDEX('Policy Characteristics'!K:K,MATCH($C742,'Policy Characteristics'!$C:$C,0)))</f>
        <v>industry-ag-main.html#eff-stds</v>
      </c>
      <c r="R742" s="277" t="str">
        <f>IF(ISBLANK(INDEX('Policy Characteristics'!L:L,MATCH($C742,'Policy Characteristics'!$C:$C,0))),"",INDEX('Policy Characteristics'!L:L,MATCH($C742,'Policy Characteristics'!$C:$C,0)))</f>
        <v>industry-energy-efficiency-standards.html</v>
      </c>
    </row>
    <row r="743" spans="1:18"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Industry Energy Efficiency Standards</v>
      </c>
      <c r="C743" s="277" t="str">
        <f t="shared" si="37"/>
        <v>Percentage Improvement in Eqpt Efficiency Standards above BAU</v>
      </c>
      <c r="D743" s="47" t="s">
        <v>3160</v>
      </c>
      <c r="E743" s="47" t="s">
        <v>2782</v>
      </c>
      <c r="F743" t="s">
        <v>3185</v>
      </c>
      <c r="G743" s="47" t="s">
        <v>2785</v>
      </c>
      <c r="H743" s="44">
        <v>964</v>
      </c>
      <c r="I743" s="348" t="s">
        <v>45</v>
      </c>
      <c r="J743" s="278" t="str">
        <f>IF(ISBLANK(INDEX('Policy Characteristics'!D:D,MATCH($C743,'Policy Characteristics'!$C:$C,0))),"",INDEX('Policy Characteristics'!D:D,MATCH($C743,'Policy Characteristics'!$C:$C,0)))</f>
        <v>Industry Energy Efficiency Standards</v>
      </c>
      <c r="K743" s="277" t="str">
        <f>IF(ISBLANK(INDEX('Policy Characteristics'!E:E,MATCH($C743,'Policy Characteristics'!$C:$C,0))),"",INDEX('Policy Characteristics'!E:E,MATCH($C743,'Policy Characteristics'!$C:$C,0)))</f>
        <v>indst efficiency standards</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0.25</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reduction in energy use</v>
      </c>
      <c r="P743" s="27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77" t="str">
        <f>IF(ISBLANK(INDEX('Policy Characteristics'!K:K,MATCH($C743,'Policy Characteristics'!$C:$C,0))),"",INDEX('Policy Characteristics'!K:K,MATCH($C743,'Policy Characteristics'!$C:$C,0)))</f>
        <v>industry-ag-main.html#eff-stds</v>
      </c>
      <c r="R743" s="277" t="str">
        <f>IF(ISBLANK(INDEX('Policy Characteristics'!L:L,MATCH($C743,'Policy Characteristics'!$C:$C,0))),"",INDEX('Policy Characteristics'!L:L,MATCH($C743,'Policy Characteristics'!$C:$C,0)))</f>
        <v>industry-energy-efficiency-standards.html</v>
      </c>
    </row>
    <row r="744" spans="1:18" s="4"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Industry Energy Efficiency Standards</v>
      </c>
      <c r="C744" s="277" t="str">
        <f t="shared" si="37"/>
        <v>Percentage Improvement in Eqpt Efficiency Standards above BAU</v>
      </c>
      <c r="D744" s="47" t="s">
        <v>3160</v>
      </c>
      <c r="E744" s="47" t="s">
        <v>2783</v>
      </c>
      <c r="F744" t="s">
        <v>3185</v>
      </c>
      <c r="G744" s="47" t="s">
        <v>2787</v>
      </c>
      <c r="H744" s="44">
        <v>965</v>
      </c>
      <c r="I744" s="348" t="s">
        <v>44</v>
      </c>
      <c r="J744" s="278" t="str">
        <f>IF(ISBLANK(INDEX('Policy Characteristics'!D:D,MATCH($C744,'Policy Characteristics'!$C:$C,0))),"",INDEX('Policy Characteristics'!D:D,MATCH($C744,'Policy Characteristics'!$C:$C,0)))</f>
        <v>Industry Energy Efficiency Standards</v>
      </c>
      <c r="K744" s="277" t="str">
        <f>IF(ISBLANK(INDEX('Policy Characteristics'!E:E,MATCH($C744,'Policy Characteristics'!$C:$C,0))),"",INDEX('Policy Characteristics'!E:E,MATCH($C744,'Policy Characteristics'!$C:$C,0)))</f>
        <v>indst efficiency standards</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0.25</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reduction in energy use</v>
      </c>
      <c r="P744" s="27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77" t="str">
        <f>IF(ISBLANK(INDEX('Policy Characteristics'!K:K,MATCH($C744,'Policy Characteristics'!$C:$C,0))),"",INDEX('Policy Characteristics'!K:K,MATCH($C744,'Policy Characteristics'!$C:$C,0)))</f>
        <v>industry-ag-main.html#eff-stds</v>
      </c>
      <c r="R744" s="277" t="str">
        <f>IF(ISBLANK(INDEX('Policy Characteristics'!L:L,MATCH($C744,'Policy Characteristics'!$C:$C,0))),"",INDEX('Policy Characteristics'!L:L,MATCH($C744,'Policy Characteristics'!$C:$C,0)))</f>
        <v>industry-energy-efficiency-standards.html</v>
      </c>
    </row>
    <row r="745" spans="1:18" s="4"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Industry Energy Efficiency Standards</v>
      </c>
      <c r="C745" s="277" t="str">
        <f t="shared" si="37"/>
        <v>Percentage Improvement in Eqpt Efficiency Standards above BAU</v>
      </c>
      <c r="D745" s="47" t="s">
        <v>3160</v>
      </c>
      <c r="E745" s="47" t="s">
        <v>2784</v>
      </c>
      <c r="F745" t="s">
        <v>3185</v>
      </c>
      <c r="G745" s="47" t="s">
        <v>2788</v>
      </c>
      <c r="H745" s="44">
        <v>966</v>
      </c>
      <c r="I745" s="348" t="s">
        <v>44</v>
      </c>
      <c r="J745" s="278" t="str">
        <f>IF(ISBLANK(INDEX('Policy Characteristics'!D:D,MATCH($C745,'Policy Characteristics'!$C:$C,0))),"",INDEX('Policy Characteristics'!D:D,MATCH($C745,'Policy Characteristics'!$C:$C,0)))</f>
        <v>Industry Energy Efficiency Standards</v>
      </c>
      <c r="K745" s="277" t="str">
        <f>IF(ISBLANK(INDEX('Policy Characteristics'!E:E,MATCH($C745,'Policy Characteristics'!$C:$C,0))),"",INDEX('Policy Characteristics'!E:E,MATCH($C745,'Policy Characteristics'!$C:$C,0)))</f>
        <v>indst efficiency standards</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0.25</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reduction in energy use</v>
      </c>
      <c r="P745" s="27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77" t="str">
        <f>IF(ISBLANK(INDEX('Policy Characteristics'!K:K,MATCH($C745,'Policy Characteristics'!$C:$C,0))),"",INDEX('Policy Characteristics'!K:K,MATCH($C745,'Policy Characteristics'!$C:$C,0)))</f>
        <v>industry-ag-main.html#eff-stds</v>
      </c>
      <c r="R745" s="277" t="str">
        <f>IF(ISBLANK(INDEX('Policy Characteristics'!L:L,MATCH($C745,'Policy Characteristics'!$C:$C,0))),"",INDEX('Policy Characteristics'!L:L,MATCH($C745,'Policy Characteristics'!$C:$C,0)))</f>
        <v>industry-energy-efficiency-standards.html</v>
      </c>
    </row>
    <row r="746" spans="1:18" s="4"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Industry Energy Efficiency Standards</v>
      </c>
      <c r="C746" s="277" t="str">
        <f t="shared" si="37"/>
        <v>Percentage Improvement in Eqpt Efficiency Standards above BAU</v>
      </c>
      <c r="D746" s="47" t="s">
        <v>3160</v>
      </c>
      <c r="E746" s="47" t="s">
        <v>2781</v>
      </c>
      <c r="F746" t="s">
        <v>3185</v>
      </c>
      <c r="G746" s="47" t="s">
        <v>2786</v>
      </c>
      <c r="H746" s="44">
        <v>967</v>
      </c>
      <c r="I746" s="348" t="s">
        <v>45</v>
      </c>
      <c r="J746" s="278" t="str">
        <f>IF(ISBLANK(INDEX('Policy Characteristics'!D:D,MATCH($C746,'Policy Characteristics'!$C:$C,0))),"",INDEX('Policy Characteristics'!D:D,MATCH($C746,'Policy Characteristics'!$C:$C,0)))</f>
        <v>Industry Energy Efficiency Standards</v>
      </c>
      <c r="K746" s="277" t="str">
        <f>IF(ISBLANK(INDEX('Policy Characteristics'!E:E,MATCH($C746,'Policy Characteristics'!$C:$C,0))),"",INDEX('Policy Characteristics'!E:E,MATCH($C746,'Policy Characteristics'!$C:$C,0)))</f>
        <v>indst efficiency standards</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0.25</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reduction in energy use</v>
      </c>
      <c r="P746" s="27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77" t="str">
        <f>IF(ISBLANK(INDEX('Policy Characteristics'!K:K,MATCH($C746,'Policy Characteristics'!$C:$C,0))),"",INDEX('Policy Characteristics'!K:K,MATCH($C746,'Policy Characteristics'!$C:$C,0)))</f>
        <v>industry-ag-main.html#eff-stds</v>
      </c>
      <c r="R746" s="277" t="str">
        <f>IF(ISBLANK(INDEX('Policy Characteristics'!L:L,MATCH($C746,'Policy Characteristics'!$C:$C,0))),"",INDEX('Policy Characteristics'!L:L,MATCH($C746,'Policy Characteristics'!$C:$C,0)))</f>
        <v>industry-energy-efficiency-standards.html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Industry Energy Efficiency Standards</v>
      </c>
      <c r="C747" s="277" t="str">
        <f t="shared" si="37"/>
        <v>Percentage Improvement in Eqpt Efficiency Standards above BAU</v>
      </c>
      <c r="D747" s="6" t="s">
        <v>3161</v>
      </c>
      <c r="E747" s="47" t="s">
        <v>2443</v>
      </c>
      <c r="F747" t="s">
        <v>2836</v>
      </c>
      <c r="G747" s="47" t="s">
        <v>2449</v>
      </c>
      <c r="H747" s="44">
        <v>968</v>
      </c>
      <c r="I747" s="348" t="s">
        <v>44</v>
      </c>
      <c r="J747" s="278" t="str">
        <f>IF(ISBLANK(INDEX('Policy Characteristics'!D:D,MATCH($C747,'Policy Characteristics'!$C:$C,0))),"",INDEX('Policy Characteristics'!D:D,MATCH($C747,'Policy Characteristics'!$C:$C,0)))</f>
        <v>Industry Energy Efficiency Standards</v>
      </c>
      <c r="K747" s="277" t="str">
        <f>IF(ISBLANK(INDEX('Policy Characteristics'!E:E,MATCH($C747,'Policy Characteristics'!$C:$C,0))),"",INDEX('Policy Characteristics'!E:E,MATCH($C747,'Policy Characteristics'!$C:$C,0)))</f>
        <v>indst efficiency standards</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0.25</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reduction in energy use</v>
      </c>
      <c r="P747" s="27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77" t="str">
        <f>IF(ISBLANK(INDEX('Policy Characteristics'!K:K,MATCH($C747,'Policy Characteristics'!$C:$C,0))),"",INDEX('Policy Characteristics'!K:K,MATCH($C747,'Policy Characteristics'!$C:$C,0)))</f>
        <v>industry-ag-main.html#eff-stds</v>
      </c>
      <c r="R747" s="277" t="str">
        <f>IF(ISBLANK(INDEX('Policy Characteristics'!L:L,MATCH($C747,'Policy Characteristics'!$C:$C,0))),"",INDEX('Policy Characteristics'!L:L,MATCH($C747,'Policy Characteristics'!$C:$C,0)))</f>
        <v>industry-energy-efficiency-standards.html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s="277" t="str">
        <f t="shared" si="37"/>
        <v>Percentage Improvement in Eqpt Efficiency Standards above BAU</v>
      </c>
      <c r="D748" s="6" t="s">
        <v>3161</v>
      </c>
      <c r="E748" s="47" t="s">
        <v>2444</v>
      </c>
      <c r="F748" t="s">
        <v>2836</v>
      </c>
      <c r="G748" s="47" t="s">
        <v>2452</v>
      </c>
      <c r="H748" s="44">
        <v>969</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si="37"/>
        <v>Percentage Improvement in Eqpt Efficiency Standards above BAU</v>
      </c>
      <c r="D749" s="6" t="s">
        <v>3161</v>
      </c>
      <c r="E749" s="47" t="s">
        <v>2445</v>
      </c>
      <c r="F749" t="s">
        <v>2836</v>
      </c>
      <c r="G749" s="47" t="s">
        <v>2453</v>
      </c>
      <c r="H749" s="44">
        <v>970</v>
      </c>
      <c r="I749" s="348" t="s">
        <v>44</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7"/>
        <v>Percentage Improvement in Eqpt Efficiency Standards above BAU</v>
      </c>
      <c r="D750" s="6" t="s">
        <v>3161</v>
      </c>
      <c r="E750" s="47" t="s">
        <v>2446</v>
      </c>
      <c r="F750" t="s">
        <v>2836</v>
      </c>
      <c r="G750" s="47" t="s">
        <v>2450</v>
      </c>
      <c r="H750" s="44">
        <v>971</v>
      </c>
      <c r="I750" s="348" t="s">
        <v>45</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7"/>
        <v>Percentage Improvement in Eqpt Efficiency Standards above BAU</v>
      </c>
      <c r="D751" s="6" t="s">
        <v>3161</v>
      </c>
      <c r="E751" s="47" t="s">
        <v>2447</v>
      </c>
      <c r="F751" t="s">
        <v>2836</v>
      </c>
      <c r="G751" s="47" t="s">
        <v>2451</v>
      </c>
      <c r="H751" s="44">
        <v>972</v>
      </c>
      <c r="I751" s="348" t="s">
        <v>44</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7"/>
        <v>Percentage Improvement in Eqpt Efficiency Standards above BAU</v>
      </c>
      <c r="D752" s="6" t="s">
        <v>3161</v>
      </c>
      <c r="E752" s="47" t="s">
        <v>2448</v>
      </c>
      <c r="F752" t="s">
        <v>2836</v>
      </c>
      <c r="G752" s="47" t="s">
        <v>2454</v>
      </c>
      <c r="H752" s="44">
        <v>973</v>
      </c>
      <c r="I752" s="348" t="s">
        <v>45</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7"/>
        <v>Percentage Improvement in Eqpt Efficiency Standards above BAU</v>
      </c>
      <c r="D753" s="6" t="s">
        <v>3161</v>
      </c>
      <c r="E753" s="47" t="s">
        <v>2782</v>
      </c>
      <c r="F753" t="s">
        <v>2836</v>
      </c>
      <c r="G753" s="47" t="s">
        <v>2785</v>
      </c>
      <c r="H753" s="44">
        <v>974</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s="4" customFormat="1"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7"/>
        <v>Percentage Improvement in Eqpt Efficiency Standards above BAU</v>
      </c>
      <c r="D754" s="6" t="s">
        <v>3161</v>
      </c>
      <c r="E754" s="47" t="s">
        <v>2783</v>
      </c>
      <c r="F754" t="s">
        <v>2836</v>
      </c>
      <c r="G754" s="47" t="s">
        <v>2787</v>
      </c>
      <c r="H754" s="44">
        <v>975</v>
      </c>
      <c r="I754" s="348" t="s">
        <v>44</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7"/>
        <v>Percentage Improvement in Eqpt Efficiency Standards above BAU</v>
      </c>
      <c r="D755" s="6" t="s">
        <v>3161</v>
      </c>
      <c r="E755" s="47" t="s">
        <v>2784</v>
      </c>
      <c r="F755" t="s">
        <v>2836</v>
      </c>
      <c r="G755" s="47" t="s">
        <v>2788</v>
      </c>
      <c r="H755" s="44">
        <v>976</v>
      </c>
      <c r="I755" s="348" t="s">
        <v>45</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7"/>
        <v>Percentage Improvement in Eqpt Efficiency Standards above BAU</v>
      </c>
      <c r="D756" s="6" t="s">
        <v>3161</v>
      </c>
      <c r="E756" s="47" t="s">
        <v>2781</v>
      </c>
      <c r="F756" t="s">
        <v>2836</v>
      </c>
      <c r="G756" s="47" t="s">
        <v>2786</v>
      </c>
      <c r="H756" s="44">
        <v>977</v>
      </c>
      <c r="I756" s="348" t="s">
        <v>45</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7"/>
        <v>Percentage Improvement in Eqpt Efficiency Standards above BAU</v>
      </c>
      <c r="D757" s="6" t="s">
        <v>3162</v>
      </c>
      <c r="E757" s="47" t="s">
        <v>2443</v>
      </c>
      <c r="F757" t="s">
        <v>3126</v>
      </c>
      <c r="G757" s="47" t="s">
        <v>2449</v>
      </c>
      <c r="H757" s="44">
        <v>978</v>
      </c>
      <c r="I757" s="348" t="s">
        <v>44</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7"/>
        <v>Percentage Improvement in Eqpt Efficiency Standards above BAU</v>
      </c>
      <c r="D758" s="6" t="s">
        <v>3162</v>
      </c>
      <c r="E758" s="47" t="s">
        <v>2444</v>
      </c>
      <c r="F758" t="s">
        <v>3126</v>
      </c>
      <c r="G758" s="47" t="s">
        <v>2452</v>
      </c>
      <c r="H758" s="44">
        <v>979</v>
      </c>
      <c r="I758" s="348" t="s">
        <v>45</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7"/>
        <v>Percentage Improvement in Eqpt Efficiency Standards above BAU</v>
      </c>
      <c r="D759" s="6" t="s">
        <v>3162</v>
      </c>
      <c r="E759" s="47" t="s">
        <v>2445</v>
      </c>
      <c r="F759" t="s">
        <v>3126</v>
      </c>
      <c r="G759" s="47" t="s">
        <v>2453</v>
      </c>
      <c r="H759" s="44">
        <v>980</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7"/>
        <v>Percentage Improvement in Eqpt Efficiency Standards above BAU</v>
      </c>
      <c r="D760" s="6" t="s">
        <v>3162</v>
      </c>
      <c r="E760" s="47" t="s">
        <v>2446</v>
      </c>
      <c r="F760" t="s">
        <v>3126</v>
      </c>
      <c r="G760" s="47" t="s">
        <v>2450</v>
      </c>
      <c r="H760" s="44">
        <v>981</v>
      </c>
      <c r="I760" s="348" t="s">
        <v>45</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7"/>
        <v>Percentage Improvement in Eqpt Efficiency Standards above BAU</v>
      </c>
      <c r="D761" s="6" t="s">
        <v>3162</v>
      </c>
      <c r="E761" s="47" t="s">
        <v>2447</v>
      </c>
      <c r="F761" t="s">
        <v>3126</v>
      </c>
      <c r="G761" s="47" t="s">
        <v>2451</v>
      </c>
      <c r="H761" s="44">
        <v>982</v>
      </c>
      <c r="I761" s="348" t="s">
        <v>44</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7"/>
        <v>Percentage Improvement in Eqpt Efficiency Standards above BAU</v>
      </c>
      <c r="D762" s="6" t="s">
        <v>3162</v>
      </c>
      <c r="E762" s="47" t="s">
        <v>2448</v>
      </c>
      <c r="F762" t="s">
        <v>3126</v>
      </c>
      <c r="G762" s="47" t="s">
        <v>2454</v>
      </c>
      <c r="H762" s="44">
        <v>983</v>
      </c>
      <c r="I762" s="348" t="s">
        <v>45</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7"/>
        <v>Percentage Improvement in Eqpt Efficiency Standards above BAU</v>
      </c>
      <c r="D763" s="6" t="s">
        <v>3162</v>
      </c>
      <c r="E763" s="47" t="s">
        <v>2782</v>
      </c>
      <c r="F763" t="s">
        <v>3126</v>
      </c>
      <c r="G763" s="47" t="s">
        <v>2785</v>
      </c>
      <c r="H763" s="44">
        <v>984</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7"/>
        <v>Percentage Improvement in Eqpt Efficiency Standards above BAU</v>
      </c>
      <c r="D764" s="6" t="s">
        <v>3162</v>
      </c>
      <c r="E764" s="47" t="s">
        <v>2783</v>
      </c>
      <c r="F764" t="s">
        <v>3126</v>
      </c>
      <c r="G764" s="47" t="s">
        <v>2787</v>
      </c>
      <c r="H764" s="44">
        <v>985</v>
      </c>
      <c r="I764" s="348" t="s">
        <v>44</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7"/>
        <v>Percentage Improvement in Eqpt Efficiency Standards above BAU</v>
      </c>
      <c r="D765" s="6" t="s">
        <v>3162</v>
      </c>
      <c r="E765" s="47" t="s">
        <v>2784</v>
      </c>
      <c r="F765" t="s">
        <v>3126</v>
      </c>
      <c r="G765" s="47" t="s">
        <v>2788</v>
      </c>
      <c r="H765" s="44">
        <v>986</v>
      </c>
      <c r="I765" s="348" t="s">
        <v>45</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7"/>
        <v>Percentage Improvement in Eqpt Efficiency Standards above BAU</v>
      </c>
      <c r="D766" s="6" t="s">
        <v>3162</v>
      </c>
      <c r="E766" s="47" t="s">
        <v>2781</v>
      </c>
      <c r="F766" t="s">
        <v>3126</v>
      </c>
      <c r="G766" s="47" t="s">
        <v>2786</v>
      </c>
      <c r="H766" s="44">
        <v>987</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7"/>
        <v>Percentage Improvement in Eqpt Efficiency Standards above BAU</v>
      </c>
      <c r="D767" s="6" t="s">
        <v>3163</v>
      </c>
      <c r="E767" s="47" t="s">
        <v>2443</v>
      </c>
      <c r="F767" t="s">
        <v>3127</v>
      </c>
      <c r="G767" s="47" t="s">
        <v>2449</v>
      </c>
      <c r="H767" s="44">
        <v>988</v>
      </c>
      <c r="I767" s="348" t="s">
        <v>44</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7"/>
        <v>Percentage Improvement in Eqpt Efficiency Standards above BAU</v>
      </c>
      <c r="D768" s="6" t="s">
        <v>3163</v>
      </c>
      <c r="E768" s="47" t="s">
        <v>2444</v>
      </c>
      <c r="F768" t="s">
        <v>3127</v>
      </c>
      <c r="G768" s="47" t="s">
        <v>2452</v>
      </c>
      <c r="H768" s="44">
        <v>989</v>
      </c>
      <c r="I768" s="348" t="s">
        <v>45</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7"/>
        <v>Percentage Improvement in Eqpt Efficiency Standards above BAU</v>
      </c>
      <c r="D769" s="6" t="s">
        <v>3163</v>
      </c>
      <c r="E769" s="47" t="s">
        <v>2445</v>
      </c>
      <c r="F769" t="s">
        <v>3127</v>
      </c>
      <c r="G769" s="47" t="s">
        <v>2453</v>
      </c>
      <c r="H769" s="44">
        <v>990</v>
      </c>
      <c r="I769" s="348" t="s">
        <v>44</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7"/>
        <v>Percentage Improvement in Eqpt Efficiency Standards above BAU</v>
      </c>
      <c r="D770" s="6" t="s">
        <v>3163</v>
      </c>
      <c r="E770" s="47" t="s">
        <v>2446</v>
      </c>
      <c r="F770" t="s">
        <v>3127</v>
      </c>
      <c r="G770" s="47" t="s">
        <v>2450</v>
      </c>
      <c r="H770" s="44">
        <v>991</v>
      </c>
      <c r="I770" s="348" t="s">
        <v>45</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7"/>
        <v>Percentage Improvement in Eqpt Efficiency Standards above BAU</v>
      </c>
      <c r="D771" s="6" t="s">
        <v>3163</v>
      </c>
      <c r="E771" s="47" t="s">
        <v>2447</v>
      </c>
      <c r="F771" t="s">
        <v>3127</v>
      </c>
      <c r="G771" s="47" t="s">
        <v>2451</v>
      </c>
      <c r="H771" s="44">
        <v>992</v>
      </c>
      <c r="I771" s="348" t="s">
        <v>44</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7"/>
        <v>Percentage Improvement in Eqpt Efficiency Standards above BAU</v>
      </c>
      <c r="D772" s="6" t="s">
        <v>3163</v>
      </c>
      <c r="E772" s="47" t="s">
        <v>2448</v>
      </c>
      <c r="F772" t="s">
        <v>3127</v>
      </c>
      <c r="G772" s="47" t="s">
        <v>2454</v>
      </c>
      <c r="H772" s="44">
        <v>993</v>
      </c>
      <c r="I772" s="348" t="s">
        <v>45</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7"/>
        <v>Percentage Improvement in Eqpt Efficiency Standards above BAU</v>
      </c>
      <c r="D773" s="6" t="s">
        <v>3163</v>
      </c>
      <c r="E773" s="47" t="s">
        <v>2782</v>
      </c>
      <c r="F773" t="s">
        <v>3127</v>
      </c>
      <c r="G773" s="47" t="s">
        <v>2785</v>
      </c>
      <c r="H773" s="44">
        <v>994</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7"/>
        <v>Percentage Improvement in Eqpt Efficiency Standards above BAU</v>
      </c>
      <c r="D774" s="6" t="s">
        <v>3163</v>
      </c>
      <c r="E774" s="47" t="s">
        <v>2783</v>
      </c>
      <c r="F774" t="s">
        <v>3127</v>
      </c>
      <c r="G774" s="47" t="s">
        <v>2787</v>
      </c>
      <c r="H774" s="44">
        <v>995</v>
      </c>
      <c r="I774" s="348" t="s">
        <v>44</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7"/>
        <v>Percentage Improvement in Eqpt Efficiency Standards above BAU</v>
      </c>
      <c r="D775" s="6" t="s">
        <v>3163</v>
      </c>
      <c r="E775" s="47" t="s">
        <v>2784</v>
      </c>
      <c r="F775" t="s">
        <v>3127</v>
      </c>
      <c r="G775" s="47" t="s">
        <v>2788</v>
      </c>
      <c r="H775" s="44">
        <v>996</v>
      </c>
      <c r="I775" s="348" t="s">
        <v>45</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7"/>
        <v>Percentage Improvement in Eqpt Efficiency Standards above BAU</v>
      </c>
      <c r="D776" s="6" t="s">
        <v>3163</v>
      </c>
      <c r="E776" s="47" t="s">
        <v>2781</v>
      </c>
      <c r="F776" t="s">
        <v>3127</v>
      </c>
      <c r="G776" s="47" t="s">
        <v>2786</v>
      </c>
      <c r="H776" s="44">
        <v>997</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7"/>
        <v>Percentage Improvement in Eqpt Efficiency Standards above BAU</v>
      </c>
      <c r="D777" s="6" t="s">
        <v>3164</v>
      </c>
      <c r="E777" s="47" t="s">
        <v>2443</v>
      </c>
      <c r="F777" t="s">
        <v>3128</v>
      </c>
      <c r="G777" s="47" t="s">
        <v>2449</v>
      </c>
      <c r="H777" s="44">
        <v>998</v>
      </c>
      <c r="I777" s="348" t="s">
        <v>44</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7"/>
        <v>Percentage Improvement in Eqpt Efficiency Standards above BAU</v>
      </c>
      <c r="D778" s="6" t="s">
        <v>3164</v>
      </c>
      <c r="E778" s="47" t="s">
        <v>2444</v>
      </c>
      <c r="F778" t="s">
        <v>3128</v>
      </c>
      <c r="G778" s="47" t="s">
        <v>2452</v>
      </c>
      <c r="H778" s="44">
        <v>999</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7"/>
        <v>Percentage Improvement in Eqpt Efficiency Standards above BAU</v>
      </c>
      <c r="D779" s="6" t="s">
        <v>3164</v>
      </c>
      <c r="E779" s="47" t="s">
        <v>2445</v>
      </c>
      <c r="F779" t="s">
        <v>3128</v>
      </c>
      <c r="G779" s="47" t="s">
        <v>2453</v>
      </c>
      <c r="H779" s="44">
        <v>1000</v>
      </c>
      <c r="I779" s="348" t="s">
        <v>44</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7"/>
        <v>Percentage Improvement in Eqpt Efficiency Standards above BAU</v>
      </c>
      <c r="D780" s="6" t="s">
        <v>3164</v>
      </c>
      <c r="E780" s="47" t="s">
        <v>2446</v>
      </c>
      <c r="F780" t="s">
        <v>3128</v>
      </c>
      <c r="G780" s="47" t="s">
        <v>2450</v>
      </c>
      <c r="H780" s="44">
        <v>1001</v>
      </c>
      <c r="I780" s="348" t="s">
        <v>45</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7"/>
        <v>Percentage Improvement in Eqpt Efficiency Standards above BAU</v>
      </c>
      <c r="D781" s="6" t="s">
        <v>3164</v>
      </c>
      <c r="E781" s="47" t="s">
        <v>2447</v>
      </c>
      <c r="F781" t="s">
        <v>3128</v>
      </c>
      <c r="G781" s="47" t="s">
        <v>2451</v>
      </c>
      <c r="H781" s="44">
        <v>1002</v>
      </c>
      <c r="I781" s="348" t="s">
        <v>44</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7"/>
        <v>Percentage Improvement in Eqpt Efficiency Standards above BAU</v>
      </c>
      <c r="D782" s="6" t="s">
        <v>3164</v>
      </c>
      <c r="E782" s="47" t="s">
        <v>2448</v>
      </c>
      <c r="F782" t="s">
        <v>3128</v>
      </c>
      <c r="G782" s="47" t="s">
        <v>2454</v>
      </c>
      <c r="H782" s="44">
        <v>1003</v>
      </c>
      <c r="I782" s="348" t="s">
        <v>45</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7"/>
        <v>Percentage Improvement in Eqpt Efficiency Standards above BAU</v>
      </c>
      <c r="D783" s="6" t="s">
        <v>3164</v>
      </c>
      <c r="E783" s="47" t="s">
        <v>2782</v>
      </c>
      <c r="F783" t="s">
        <v>3128</v>
      </c>
      <c r="G783" s="47" t="s">
        <v>2785</v>
      </c>
      <c r="H783" s="44">
        <v>1004</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7"/>
        <v>Percentage Improvement in Eqpt Efficiency Standards above BAU</v>
      </c>
      <c r="D784" s="6" t="s">
        <v>3164</v>
      </c>
      <c r="E784" s="47" t="s">
        <v>2783</v>
      </c>
      <c r="F784" t="s">
        <v>3128</v>
      </c>
      <c r="G784" s="47" t="s">
        <v>2787</v>
      </c>
      <c r="H784" s="44">
        <v>1005</v>
      </c>
      <c r="I784" s="348" t="s">
        <v>44</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7"/>
        <v>Percentage Improvement in Eqpt Efficiency Standards above BAU</v>
      </c>
      <c r="D785" s="6" t="s">
        <v>3164</v>
      </c>
      <c r="E785" s="47" t="s">
        <v>2784</v>
      </c>
      <c r="F785" t="s">
        <v>3128</v>
      </c>
      <c r="G785" s="47" t="s">
        <v>2788</v>
      </c>
      <c r="H785" s="44">
        <v>1006</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7"/>
        <v>Percentage Improvement in Eqpt Efficiency Standards above BAU</v>
      </c>
      <c r="D786" s="6" t="s">
        <v>3164</v>
      </c>
      <c r="E786" s="47" t="s">
        <v>2781</v>
      </c>
      <c r="F786" t="s">
        <v>3128</v>
      </c>
      <c r="G786" s="47" t="s">
        <v>2786</v>
      </c>
      <c r="H786" s="44">
        <v>1007</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7"/>
        <v>Percentage Improvement in Eqpt Efficiency Standards above BAU</v>
      </c>
      <c r="D787" s="6" t="s">
        <v>3165</v>
      </c>
      <c r="E787" s="47" t="s">
        <v>2443</v>
      </c>
      <c r="F787" t="s">
        <v>3129</v>
      </c>
      <c r="G787" s="47" t="s">
        <v>2449</v>
      </c>
      <c r="H787" s="44">
        <v>1008</v>
      </c>
      <c r="I787" s="348" t="s">
        <v>44</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7"/>
        <v>Percentage Improvement in Eqpt Efficiency Standards above BAU</v>
      </c>
      <c r="D788" s="6" t="s">
        <v>3165</v>
      </c>
      <c r="E788" s="47" t="s">
        <v>2444</v>
      </c>
      <c r="F788" t="s">
        <v>3129</v>
      </c>
      <c r="G788" s="47" t="s">
        <v>2452</v>
      </c>
      <c r="H788" s="44">
        <v>1009</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7"/>
        <v>Percentage Improvement in Eqpt Efficiency Standards above BAU</v>
      </c>
      <c r="D789" s="6" t="s">
        <v>3165</v>
      </c>
      <c r="E789" s="47" t="s">
        <v>2445</v>
      </c>
      <c r="F789" t="s">
        <v>3129</v>
      </c>
      <c r="G789" s="47" t="s">
        <v>2453</v>
      </c>
      <c r="H789" s="44">
        <v>1010</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7"/>
        <v>Percentage Improvement in Eqpt Efficiency Standards above BAU</v>
      </c>
      <c r="D790" s="6" t="s">
        <v>3165</v>
      </c>
      <c r="E790" s="47" t="s">
        <v>2446</v>
      </c>
      <c r="F790" t="s">
        <v>3129</v>
      </c>
      <c r="G790" s="47" t="s">
        <v>2450</v>
      </c>
      <c r="H790" s="44">
        <v>1011</v>
      </c>
      <c r="I790" s="348" t="s">
        <v>45</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7"/>
        <v>Percentage Improvement in Eqpt Efficiency Standards above BAU</v>
      </c>
      <c r="D791" s="6" t="s">
        <v>3165</v>
      </c>
      <c r="E791" s="47" t="s">
        <v>2447</v>
      </c>
      <c r="F791" t="s">
        <v>3129</v>
      </c>
      <c r="G791" s="47" t="s">
        <v>2451</v>
      </c>
      <c r="H791" s="44">
        <v>1012</v>
      </c>
      <c r="I791" s="348" t="s">
        <v>44</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7"/>
        <v>Percentage Improvement in Eqpt Efficiency Standards above BAU</v>
      </c>
      <c r="D792" s="6" t="s">
        <v>3165</v>
      </c>
      <c r="E792" s="47" t="s">
        <v>2448</v>
      </c>
      <c r="F792" t="s">
        <v>3129</v>
      </c>
      <c r="G792" s="47" t="s">
        <v>2454</v>
      </c>
      <c r="H792" s="44">
        <v>1013</v>
      </c>
      <c r="I792" s="348" t="s">
        <v>45</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7"/>
        <v>Percentage Improvement in Eqpt Efficiency Standards above BAU</v>
      </c>
      <c r="D793" s="6" t="s">
        <v>3165</v>
      </c>
      <c r="E793" s="47" t="s">
        <v>2782</v>
      </c>
      <c r="F793" t="s">
        <v>3129</v>
      </c>
      <c r="G793" s="47" t="s">
        <v>2785</v>
      </c>
      <c r="H793" s="44">
        <v>1014</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7"/>
        <v>Percentage Improvement in Eqpt Efficiency Standards above BAU</v>
      </c>
      <c r="D794" s="6" t="s">
        <v>3165</v>
      </c>
      <c r="E794" s="47" t="s">
        <v>2783</v>
      </c>
      <c r="F794" t="s">
        <v>3129</v>
      </c>
      <c r="G794" s="47" t="s">
        <v>2787</v>
      </c>
      <c r="H794" s="44">
        <v>1015</v>
      </c>
      <c r="I794" s="348" t="s">
        <v>44</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7"/>
        <v>Percentage Improvement in Eqpt Efficiency Standards above BAU</v>
      </c>
      <c r="D795" s="6" t="s">
        <v>3165</v>
      </c>
      <c r="E795" s="47" t="s">
        <v>2784</v>
      </c>
      <c r="F795" t="s">
        <v>3129</v>
      </c>
      <c r="G795" s="47" t="s">
        <v>2788</v>
      </c>
      <c r="H795" s="44">
        <v>1016</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7"/>
        <v>Percentage Improvement in Eqpt Efficiency Standards above BAU</v>
      </c>
      <c r="D796" s="6" t="s">
        <v>3165</v>
      </c>
      <c r="E796" s="47" t="s">
        <v>2781</v>
      </c>
      <c r="F796" t="s">
        <v>3129</v>
      </c>
      <c r="G796" s="47" t="s">
        <v>2786</v>
      </c>
      <c r="H796" s="44">
        <v>1017</v>
      </c>
      <c r="I796" s="348" t="s">
        <v>45</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7"/>
        <v>Percentage Improvement in Eqpt Efficiency Standards above BAU</v>
      </c>
      <c r="D797" s="6" t="s">
        <v>3166</v>
      </c>
      <c r="E797" s="47" t="s">
        <v>2443</v>
      </c>
      <c r="F797" t="s">
        <v>3130</v>
      </c>
      <c r="G797" s="47" t="s">
        <v>2449</v>
      </c>
      <c r="H797" s="44">
        <v>1018</v>
      </c>
      <c r="I797" s="348" t="s">
        <v>44</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7"/>
        <v>Percentage Improvement in Eqpt Efficiency Standards above BAU</v>
      </c>
      <c r="D798" s="6" t="s">
        <v>3166</v>
      </c>
      <c r="E798" s="47" t="s">
        <v>2444</v>
      </c>
      <c r="F798" t="s">
        <v>3130</v>
      </c>
      <c r="G798" s="47" t="s">
        <v>2452</v>
      </c>
      <c r="H798" s="44">
        <v>1019</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7"/>
        <v>Percentage Improvement in Eqpt Efficiency Standards above BAU</v>
      </c>
      <c r="D799" s="6" t="s">
        <v>3166</v>
      </c>
      <c r="E799" s="47" t="s">
        <v>2445</v>
      </c>
      <c r="F799" t="s">
        <v>3130</v>
      </c>
      <c r="G799" s="47" t="s">
        <v>2453</v>
      </c>
      <c r="H799" s="44">
        <v>1020</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7"/>
        <v>Percentage Improvement in Eqpt Efficiency Standards above BAU</v>
      </c>
      <c r="D800" s="6" t="s">
        <v>3166</v>
      </c>
      <c r="E800" s="47" t="s">
        <v>2446</v>
      </c>
      <c r="F800" t="s">
        <v>3130</v>
      </c>
      <c r="G800" s="47" t="s">
        <v>2450</v>
      </c>
      <c r="H800" s="44">
        <v>1021</v>
      </c>
      <c r="I800" s="348" t="s">
        <v>45</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7"/>
        <v>Percentage Improvement in Eqpt Efficiency Standards above BAU</v>
      </c>
      <c r="D801" s="6" t="s">
        <v>3166</v>
      </c>
      <c r="E801" s="47" t="s">
        <v>2447</v>
      </c>
      <c r="F801" t="s">
        <v>3130</v>
      </c>
      <c r="G801" s="47" t="s">
        <v>2451</v>
      </c>
      <c r="H801" s="44">
        <v>1022</v>
      </c>
      <c r="I801" s="348" t="s">
        <v>44</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ref="C802:C865" si="38">C$737</f>
        <v>Percentage Improvement in Eqpt Efficiency Standards above BAU</v>
      </c>
      <c r="D802" s="6" t="s">
        <v>3166</v>
      </c>
      <c r="E802" s="47" t="s">
        <v>2448</v>
      </c>
      <c r="F802" t="s">
        <v>3130</v>
      </c>
      <c r="G802" s="47" t="s">
        <v>2454</v>
      </c>
      <c r="H802" s="44">
        <v>1023</v>
      </c>
      <c r="I802" s="348" t="s">
        <v>45</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3166</v>
      </c>
      <c r="E803" s="47" t="s">
        <v>2782</v>
      </c>
      <c r="F803" t="s">
        <v>3130</v>
      </c>
      <c r="G803" s="47" t="s">
        <v>2785</v>
      </c>
      <c r="H803" s="44">
        <v>1024</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3166</v>
      </c>
      <c r="E804" s="47" t="s">
        <v>2783</v>
      </c>
      <c r="F804" t="s">
        <v>3130</v>
      </c>
      <c r="G804" s="47" t="s">
        <v>2787</v>
      </c>
      <c r="H804" s="44">
        <v>1025</v>
      </c>
      <c r="I804" s="348" t="s">
        <v>44</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3166</v>
      </c>
      <c r="E805" s="47" t="s">
        <v>2784</v>
      </c>
      <c r="F805" t="s">
        <v>3130</v>
      </c>
      <c r="G805" s="47" t="s">
        <v>2788</v>
      </c>
      <c r="H805" s="44">
        <v>1026</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3166</v>
      </c>
      <c r="E806" s="47" t="s">
        <v>2781</v>
      </c>
      <c r="F806" t="s">
        <v>3130</v>
      </c>
      <c r="G806" s="47" t="s">
        <v>2786</v>
      </c>
      <c r="H806" s="44">
        <v>1027</v>
      </c>
      <c r="I806" s="348" t="s">
        <v>45</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3167</v>
      </c>
      <c r="E807" s="47" t="s">
        <v>2443</v>
      </c>
      <c r="F807" t="s">
        <v>3131</v>
      </c>
      <c r="G807" s="47" t="s">
        <v>2449</v>
      </c>
      <c r="H807" s="44">
        <v>1028</v>
      </c>
      <c r="I807" s="348" t="s">
        <v>44</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3167</v>
      </c>
      <c r="E808" s="47" t="s">
        <v>2444</v>
      </c>
      <c r="F808" t="s">
        <v>3131</v>
      </c>
      <c r="G808" s="47" t="s">
        <v>2452</v>
      </c>
      <c r="H808" s="44">
        <v>1029</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3167</v>
      </c>
      <c r="E809" s="47" t="s">
        <v>2445</v>
      </c>
      <c r="F809" t="s">
        <v>3131</v>
      </c>
      <c r="G809" s="47" t="s">
        <v>2453</v>
      </c>
      <c r="H809" s="44">
        <v>1030</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3167</v>
      </c>
      <c r="E810" s="47" t="s">
        <v>2446</v>
      </c>
      <c r="F810" t="s">
        <v>3131</v>
      </c>
      <c r="G810" s="47" t="s">
        <v>2450</v>
      </c>
      <c r="H810" s="44">
        <v>1031</v>
      </c>
      <c r="I810" s="348" t="s">
        <v>45</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3167</v>
      </c>
      <c r="E811" s="47" t="s">
        <v>2447</v>
      </c>
      <c r="F811" t="s">
        <v>3131</v>
      </c>
      <c r="G811" s="47" t="s">
        <v>2451</v>
      </c>
      <c r="H811" s="44">
        <v>1032</v>
      </c>
      <c r="I811" s="348" t="s">
        <v>44</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3167</v>
      </c>
      <c r="E812" s="47" t="s">
        <v>2448</v>
      </c>
      <c r="F812" t="s">
        <v>3131</v>
      </c>
      <c r="G812" s="47" t="s">
        <v>2454</v>
      </c>
      <c r="H812" s="44">
        <v>1033</v>
      </c>
      <c r="I812" s="348" t="s">
        <v>45</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si="38"/>
        <v>Percentage Improvement in Eqpt Efficiency Standards above BAU</v>
      </c>
      <c r="D813" s="6" t="s">
        <v>3167</v>
      </c>
      <c r="E813" s="47" t="s">
        <v>2782</v>
      </c>
      <c r="F813" t="s">
        <v>3131</v>
      </c>
      <c r="G813" s="47" t="s">
        <v>2785</v>
      </c>
      <c r="H813" s="44">
        <v>1034</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8"/>
        <v>Percentage Improvement in Eqpt Efficiency Standards above BAU</v>
      </c>
      <c r="D814" s="6" t="s">
        <v>3167</v>
      </c>
      <c r="E814" s="47" t="s">
        <v>2783</v>
      </c>
      <c r="F814" t="s">
        <v>3131</v>
      </c>
      <c r="G814" s="47" t="s">
        <v>2787</v>
      </c>
      <c r="H814" s="44">
        <v>1035</v>
      </c>
      <c r="I814" s="348" t="s">
        <v>44</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8"/>
        <v>Percentage Improvement in Eqpt Efficiency Standards above BAU</v>
      </c>
      <c r="D815" s="6" t="s">
        <v>3167</v>
      </c>
      <c r="E815" s="47" t="s">
        <v>2784</v>
      </c>
      <c r="F815" t="s">
        <v>3131</v>
      </c>
      <c r="G815" s="47" t="s">
        <v>2788</v>
      </c>
      <c r="H815" s="44">
        <v>1036</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8"/>
        <v>Percentage Improvement in Eqpt Efficiency Standards above BAU</v>
      </c>
      <c r="D816" s="6" t="s">
        <v>3167</v>
      </c>
      <c r="E816" s="47" t="s">
        <v>2781</v>
      </c>
      <c r="F816" t="s">
        <v>3131</v>
      </c>
      <c r="G816" s="47" t="s">
        <v>2786</v>
      </c>
      <c r="H816" s="44">
        <v>1037</v>
      </c>
      <c r="I816" s="348" t="s">
        <v>45</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8"/>
        <v>Percentage Improvement in Eqpt Efficiency Standards above BAU</v>
      </c>
      <c r="D817" s="6" t="s">
        <v>3168</v>
      </c>
      <c r="E817" s="47" t="s">
        <v>2443</v>
      </c>
      <c r="F817" t="s">
        <v>3132</v>
      </c>
      <c r="G817" s="47" t="s">
        <v>2449</v>
      </c>
      <c r="H817" s="44">
        <v>1038</v>
      </c>
      <c r="I817" s="348" t="s">
        <v>44</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8"/>
        <v>Percentage Improvement in Eqpt Efficiency Standards above BAU</v>
      </c>
      <c r="D818" s="6" t="s">
        <v>3168</v>
      </c>
      <c r="E818" s="47" t="s">
        <v>2444</v>
      </c>
      <c r="F818" t="s">
        <v>3132</v>
      </c>
      <c r="G818" s="47" t="s">
        <v>2452</v>
      </c>
      <c r="H818" s="44">
        <v>1039</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8"/>
        <v>Percentage Improvement in Eqpt Efficiency Standards above BAU</v>
      </c>
      <c r="D819" s="6" t="s">
        <v>3168</v>
      </c>
      <c r="E819" s="47" t="s">
        <v>2445</v>
      </c>
      <c r="F819" t="s">
        <v>3132</v>
      </c>
      <c r="G819" s="47" t="s">
        <v>2453</v>
      </c>
      <c r="H819" s="44">
        <v>1040</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8"/>
        <v>Percentage Improvement in Eqpt Efficiency Standards above BAU</v>
      </c>
      <c r="D820" s="6" t="s">
        <v>3168</v>
      </c>
      <c r="E820" s="47" t="s">
        <v>2446</v>
      </c>
      <c r="F820" t="s">
        <v>3132</v>
      </c>
      <c r="G820" s="47" t="s">
        <v>2450</v>
      </c>
      <c r="H820" s="44">
        <v>1041</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8"/>
        <v>Percentage Improvement in Eqpt Efficiency Standards above BAU</v>
      </c>
      <c r="D821" s="6" t="s">
        <v>3168</v>
      </c>
      <c r="E821" s="47" t="s">
        <v>2447</v>
      </c>
      <c r="F821" t="s">
        <v>3132</v>
      </c>
      <c r="G821" s="47" t="s">
        <v>2451</v>
      </c>
      <c r="H821" s="44">
        <v>1042</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8"/>
        <v>Percentage Improvement in Eqpt Efficiency Standards above BAU</v>
      </c>
      <c r="D822" s="6" t="s">
        <v>3168</v>
      </c>
      <c r="E822" s="47" t="s">
        <v>2448</v>
      </c>
      <c r="F822" t="s">
        <v>3132</v>
      </c>
      <c r="G822" s="47" t="s">
        <v>2454</v>
      </c>
      <c r="H822" s="44">
        <v>1043</v>
      </c>
      <c r="I822" s="348" t="s">
        <v>45</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8"/>
        <v>Percentage Improvement in Eqpt Efficiency Standards above BAU</v>
      </c>
      <c r="D823" s="6" t="s">
        <v>3168</v>
      </c>
      <c r="E823" s="47" t="s">
        <v>2782</v>
      </c>
      <c r="F823" t="s">
        <v>3132</v>
      </c>
      <c r="G823" s="47" t="s">
        <v>2785</v>
      </c>
      <c r="H823" s="44">
        <v>1044</v>
      </c>
      <c r="I823" s="348" t="s">
        <v>44</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8"/>
        <v>Percentage Improvement in Eqpt Efficiency Standards above BAU</v>
      </c>
      <c r="D824" s="6" t="s">
        <v>3168</v>
      </c>
      <c r="E824" s="47" t="s">
        <v>2783</v>
      </c>
      <c r="F824" t="s">
        <v>3132</v>
      </c>
      <c r="G824" s="47" t="s">
        <v>2787</v>
      </c>
      <c r="H824" s="44">
        <v>1045</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8"/>
        <v>Percentage Improvement in Eqpt Efficiency Standards above BAU</v>
      </c>
      <c r="D825" s="6" t="s">
        <v>3168</v>
      </c>
      <c r="E825" s="47" t="s">
        <v>2784</v>
      </c>
      <c r="F825" t="s">
        <v>3132</v>
      </c>
      <c r="G825" s="47" t="s">
        <v>2788</v>
      </c>
      <c r="H825" s="44">
        <v>1046</v>
      </c>
      <c r="I825" s="348" t="s">
        <v>45</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8"/>
        <v>Percentage Improvement in Eqpt Efficiency Standards above BAU</v>
      </c>
      <c r="D826" s="6" t="s">
        <v>3168</v>
      </c>
      <c r="E826" s="47" t="s">
        <v>2781</v>
      </c>
      <c r="F826" t="s">
        <v>3132</v>
      </c>
      <c r="G826" s="47" t="s">
        <v>2786</v>
      </c>
      <c r="H826" s="44">
        <v>1047</v>
      </c>
      <c r="I826" s="348" t="s">
        <v>45</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8"/>
        <v>Percentage Improvement in Eqpt Efficiency Standards above BAU</v>
      </c>
      <c r="D827" s="6" t="s">
        <v>3169</v>
      </c>
      <c r="E827" s="47" t="s">
        <v>2443</v>
      </c>
      <c r="F827" t="s">
        <v>2650</v>
      </c>
      <c r="G827" s="47" t="s">
        <v>2449</v>
      </c>
      <c r="H827" s="44">
        <v>1048</v>
      </c>
      <c r="I827" s="348" t="s">
        <v>44</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8"/>
        <v>Percentage Improvement in Eqpt Efficiency Standards above BAU</v>
      </c>
      <c r="D828" s="6" t="s">
        <v>3169</v>
      </c>
      <c r="E828" s="47" t="s">
        <v>2444</v>
      </c>
      <c r="F828" t="s">
        <v>2650</v>
      </c>
      <c r="G828" s="47" t="s">
        <v>2452</v>
      </c>
      <c r="H828" s="44">
        <v>1049</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8"/>
        <v>Percentage Improvement in Eqpt Efficiency Standards above BAU</v>
      </c>
      <c r="D829" s="6" t="s">
        <v>3169</v>
      </c>
      <c r="E829" s="47" t="s">
        <v>2445</v>
      </c>
      <c r="F829" t="s">
        <v>2650</v>
      </c>
      <c r="G829" s="47" t="s">
        <v>2453</v>
      </c>
      <c r="H829" s="44">
        <v>1050</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8"/>
        <v>Percentage Improvement in Eqpt Efficiency Standards above BAU</v>
      </c>
      <c r="D830" s="6" t="s">
        <v>3169</v>
      </c>
      <c r="E830" s="47" t="s">
        <v>2446</v>
      </c>
      <c r="F830" t="s">
        <v>2650</v>
      </c>
      <c r="G830" s="47" t="s">
        <v>2450</v>
      </c>
      <c r="H830" s="44">
        <v>1051</v>
      </c>
      <c r="I830" s="348" t="s">
        <v>45</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8"/>
        <v>Percentage Improvement in Eqpt Efficiency Standards above BAU</v>
      </c>
      <c r="D831" s="6" t="s">
        <v>3169</v>
      </c>
      <c r="E831" s="47" t="s">
        <v>2447</v>
      </c>
      <c r="F831" t="s">
        <v>2650</v>
      </c>
      <c r="G831" s="47" t="s">
        <v>2451</v>
      </c>
      <c r="H831" s="44">
        <v>1052</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8"/>
        <v>Percentage Improvement in Eqpt Efficiency Standards above BAU</v>
      </c>
      <c r="D832" s="6" t="s">
        <v>3169</v>
      </c>
      <c r="E832" s="47" t="s">
        <v>2448</v>
      </c>
      <c r="F832" t="s">
        <v>2650</v>
      </c>
      <c r="G832" s="47" t="s">
        <v>2454</v>
      </c>
      <c r="H832" s="44">
        <v>1053</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8"/>
        <v>Percentage Improvement in Eqpt Efficiency Standards above BAU</v>
      </c>
      <c r="D833" s="6" t="s">
        <v>3169</v>
      </c>
      <c r="E833" s="47" t="s">
        <v>2782</v>
      </c>
      <c r="F833" t="s">
        <v>2650</v>
      </c>
      <c r="G833" s="47" t="s">
        <v>2785</v>
      </c>
      <c r="H833" s="44">
        <v>1054</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8"/>
        <v>Percentage Improvement in Eqpt Efficiency Standards above BAU</v>
      </c>
      <c r="D834" s="6" t="s">
        <v>3169</v>
      </c>
      <c r="E834" s="47" t="s">
        <v>2783</v>
      </c>
      <c r="F834" t="s">
        <v>2650</v>
      </c>
      <c r="G834" s="47" t="s">
        <v>2787</v>
      </c>
      <c r="H834" s="44">
        <v>1055</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8"/>
        <v>Percentage Improvement in Eqpt Efficiency Standards above BAU</v>
      </c>
      <c r="D835" s="6" t="s">
        <v>3169</v>
      </c>
      <c r="E835" s="47" t="s">
        <v>2784</v>
      </c>
      <c r="F835" t="s">
        <v>2650</v>
      </c>
      <c r="G835" s="47" t="s">
        <v>2788</v>
      </c>
      <c r="H835" s="44">
        <v>1056</v>
      </c>
      <c r="I835" s="348" t="s">
        <v>44</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8"/>
        <v>Percentage Improvement in Eqpt Efficiency Standards above BAU</v>
      </c>
      <c r="D836" s="6" t="s">
        <v>3169</v>
      </c>
      <c r="E836" s="47" t="s">
        <v>2781</v>
      </c>
      <c r="F836" t="s">
        <v>2650</v>
      </c>
      <c r="G836" s="47" t="s">
        <v>2786</v>
      </c>
      <c r="H836" s="44">
        <v>1057</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8"/>
        <v>Percentage Improvement in Eqpt Efficiency Standards above BAU</v>
      </c>
      <c r="D837" s="6" t="s">
        <v>3170</v>
      </c>
      <c r="E837" s="47" t="s">
        <v>2443</v>
      </c>
      <c r="F837" t="s">
        <v>3133</v>
      </c>
      <c r="G837" s="47" t="s">
        <v>2449</v>
      </c>
      <c r="H837" s="44">
        <v>1058</v>
      </c>
      <c r="I837" s="348" t="s">
        <v>44</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8"/>
        <v>Percentage Improvement in Eqpt Efficiency Standards above BAU</v>
      </c>
      <c r="D838" s="6" t="s">
        <v>3170</v>
      </c>
      <c r="E838" s="47" t="s">
        <v>2444</v>
      </c>
      <c r="F838" t="s">
        <v>3133</v>
      </c>
      <c r="G838" s="47" t="s">
        <v>2452</v>
      </c>
      <c r="H838" s="44">
        <v>1059</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8"/>
        <v>Percentage Improvement in Eqpt Efficiency Standards above BAU</v>
      </c>
      <c r="D839" s="6" t="s">
        <v>3170</v>
      </c>
      <c r="E839" s="47" t="s">
        <v>2445</v>
      </c>
      <c r="F839" t="s">
        <v>3133</v>
      </c>
      <c r="G839" s="47" t="s">
        <v>2453</v>
      </c>
      <c r="H839" s="44">
        <v>1060</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8"/>
        <v>Percentage Improvement in Eqpt Efficiency Standards above BAU</v>
      </c>
      <c r="D840" s="6" t="s">
        <v>3170</v>
      </c>
      <c r="E840" s="47" t="s">
        <v>2446</v>
      </c>
      <c r="F840" t="s">
        <v>3133</v>
      </c>
      <c r="G840" s="47" t="s">
        <v>2450</v>
      </c>
      <c r="H840" s="44">
        <v>1061</v>
      </c>
      <c r="I840" s="348" t="s">
        <v>45</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8"/>
        <v>Percentage Improvement in Eqpt Efficiency Standards above BAU</v>
      </c>
      <c r="D841" s="6" t="s">
        <v>3170</v>
      </c>
      <c r="E841" s="47" t="s">
        <v>2447</v>
      </c>
      <c r="F841" t="s">
        <v>3133</v>
      </c>
      <c r="G841" s="47" t="s">
        <v>2451</v>
      </c>
      <c r="H841" s="44">
        <v>1062</v>
      </c>
      <c r="I841" s="348" t="s">
        <v>44</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8"/>
        <v>Percentage Improvement in Eqpt Efficiency Standards above BAU</v>
      </c>
      <c r="D842" s="6" t="s">
        <v>3170</v>
      </c>
      <c r="E842" s="47" t="s">
        <v>2448</v>
      </c>
      <c r="F842" t="s">
        <v>3133</v>
      </c>
      <c r="G842" s="47" t="s">
        <v>2454</v>
      </c>
      <c r="H842" s="44">
        <v>1063</v>
      </c>
      <c r="I842" s="348" t="s">
        <v>45</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8"/>
        <v>Percentage Improvement in Eqpt Efficiency Standards above BAU</v>
      </c>
      <c r="D843" s="6" t="s">
        <v>3170</v>
      </c>
      <c r="E843" s="47" t="s">
        <v>2782</v>
      </c>
      <c r="F843" t="s">
        <v>3133</v>
      </c>
      <c r="G843" s="47" t="s">
        <v>2785</v>
      </c>
      <c r="H843" s="44">
        <v>1064</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8"/>
        <v>Percentage Improvement in Eqpt Efficiency Standards above BAU</v>
      </c>
      <c r="D844" s="6" t="s">
        <v>3170</v>
      </c>
      <c r="E844" s="47" t="s">
        <v>2783</v>
      </c>
      <c r="F844" t="s">
        <v>3133</v>
      </c>
      <c r="G844" s="47" t="s">
        <v>2787</v>
      </c>
      <c r="H844" s="44">
        <v>1065</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8"/>
        <v>Percentage Improvement in Eqpt Efficiency Standards above BAU</v>
      </c>
      <c r="D845" s="6" t="s">
        <v>3170</v>
      </c>
      <c r="E845" s="47" t="s">
        <v>2784</v>
      </c>
      <c r="F845" t="s">
        <v>3133</v>
      </c>
      <c r="G845" s="47" t="s">
        <v>2788</v>
      </c>
      <c r="H845" s="44">
        <v>1066</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8"/>
        <v>Percentage Improvement in Eqpt Efficiency Standards above BAU</v>
      </c>
      <c r="D846" s="6" t="s">
        <v>3170</v>
      </c>
      <c r="E846" s="47" t="s">
        <v>2781</v>
      </c>
      <c r="F846" t="s">
        <v>3133</v>
      </c>
      <c r="G846" s="47" t="s">
        <v>2786</v>
      </c>
      <c r="H846" s="44">
        <v>1067</v>
      </c>
      <c r="I846" s="348" t="s">
        <v>45</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8"/>
        <v>Percentage Improvement in Eqpt Efficiency Standards above BAU</v>
      </c>
      <c r="D847" s="6" t="s">
        <v>3171</v>
      </c>
      <c r="E847" s="47" t="s">
        <v>2443</v>
      </c>
      <c r="F847" t="s">
        <v>3134</v>
      </c>
      <c r="G847" s="47" t="s">
        <v>2449</v>
      </c>
      <c r="H847" s="44">
        <v>1068</v>
      </c>
      <c r="I847" s="348" t="s">
        <v>44</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8"/>
        <v>Percentage Improvement in Eqpt Efficiency Standards above BAU</v>
      </c>
      <c r="D848" s="6" t="s">
        <v>3171</v>
      </c>
      <c r="E848" s="47" t="s">
        <v>2444</v>
      </c>
      <c r="F848" t="s">
        <v>3134</v>
      </c>
      <c r="G848" s="47" t="s">
        <v>2452</v>
      </c>
      <c r="H848" s="44">
        <v>1069</v>
      </c>
      <c r="I848" s="348" t="s">
        <v>45</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8"/>
        <v>Percentage Improvement in Eqpt Efficiency Standards above BAU</v>
      </c>
      <c r="D849" s="6" t="s">
        <v>3171</v>
      </c>
      <c r="E849" s="47" t="s">
        <v>2445</v>
      </c>
      <c r="F849" t="s">
        <v>3134</v>
      </c>
      <c r="G849" s="47" t="s">
        <v>2453</v>
      </c>
      <c r="H849" s="44">
        <v>1070</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8"/>
        <v>Percentage Improvement in Eqpt Efficiency Standards above BAU</v>
      </c>
      <c r="D850" s="6" t="s">
        <v>3171</v>
      </c>
      <c r="E850" s="47" t="s">
        <v>2446</v>
      </c>
      <c r="F850" t="s">
        <v>3134</v>
      </c>
      <c r="G850" s="47" t="s">
        <v>2450</v>
      </c>
      <c r="H850" s="44">
        <v>1071</v>
      </c>
      <c r="I850" s="348" t="s">
        <v>45</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8"/>
        <v>Percentage Improvement in Eqpt Efficiency Standards above BAU</v>
      </c>
      <c r="D851" s="6" t="s">
        <v>3171</v>
      </c>
      <c r="E851" s="47" t="s">
        <v>2447</v>
      </c>
      <c r="F851" t="s">
        <v>3134</v>
      </c>
      <c r="G851" s="47" t="s">
        <v>2451</v>
      </c>
      <c r="H851" s="44">
        <v>1072</v>
      </c>
      <c r="I851" s="348" t="s">
        <v>44</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8"/>
        <v>Percentage Improvement in Eqpt Efficiency Standards above BAU</v>
      </c>
      <c r="D852" s="6" t="s">
        <v>3171</v>
      </c>
      <c r="E852" s="47" t="s">
        <v>2448</v>
      </c>
      <c r="F852" t="s">
        <v>3134</v>
      </c>
      <c r="G852" s="47" t="s">
        <v>2454</v>
      </c>
      <c r="H852" s="44">
        <v>1073</v>
      </c>
      <c r="I852" s="348" t="s">
        <v>45</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8"/>
        <v>Percentage Improvement in Eqpt Efficiency Standards above BAU</v>
      </c>
      <c r="D853" s="6" t="s">
        <v>3171</v>
      </c>
      <c r="E853" s="47" t="s">
        <v>2782</v>
      </c>
      <c r="F853" t="s">
        <v>3134</v>
      </c>
      <c r="G853" s="47" t="s">
        <v>2785</v>
      </c>
      <c r="H853" s="44">
        <v>1074</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8"/>
        <v>Percentage Improvement in Eqpt Efficiency Standards above BAU</v>
      </c>
      <c r="D854" s="6" t="s">
        <v>3171</v>
      </c>
      <c r="E854" s="47" t="s">
        <v>2783</v>
      </c>
      <c r="F854" t="s">
        <v>3134</v>
      </c>
      <c r="G854" s="47" t="s">
        <v>2787</v>
      </c>
      <c r="H854" s="44">
        <v>1075</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8"/>
        <v>Percentage Improvement in Eqpt Efficiency Standards above BAU</v>
      </c>
      <c r="D855" s="6" t="s">
        <v>3171</v>
      </c>
      <c r="E855" s="47" t="s">
        <v>2784</v>
      </c>
      <c r="F855" t="s">
        <v>3134</v>
      </c>
      <c r="G855" s="47" t="s">
        <v>2788</v>
      </c>
      <c r="H855" s="44">
        <v>1076</v>
      </c>
      <c r="I855" s="348" t="s">
        <v>44</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8"/>
        <v>Percentage Improvement in Eqpt Efficiency Standards above BAU</v>
      </c>
      <c r="D856" s="6" t="s">
        <v>3171</v>
      </c>
      <c r="E856" s="47" t="s">
        <v>2781</v>
      </c>
      <c r="F856" t="s">
        <v>3134</v>
      </c>
      <c r="G856" s="47" t="s">
        <v>2786</v>
      </c>
      <c r="H856" s="44">
        <v>1077</v>
      </c>
      <c r="I856" s="348" t="s">
        <v>45</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8"/>
        <v>Percentage Improvement in Eqpt Efficiency Standards above BAU</v>
      </c>
      <c r="D857" s="6" t="s">
        <v>3172</v>
      </c>
      <c r="E857" s="47" t="s">
        <v>2443</v>
      </c>
      <c r="F857" t="s">
        <v>3135</v>
      </c>
      <c r="G857" s="47" t="s">
        <v>2449</v>
      </c>
      <c r="H857" s="44">
        <v>1078</v>
      </c>
      <c r="I857" s="348" t="s">
        <v>44</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8"/>
        <v>Percentage Improvement in Eqpt Efficiency Standards above BAU</v>
      </c>
      <c r="D858" s="6" t="s">
        <v>3172</v>
      </c>
      <c r="E858" s="47" t="s">
        <v>2444</v>
      </c>
      <c r="F858" t="s">
        <v>3135</v>
      </c>
      <c r="G858" s="47" t="s">
        <v>2452</v>
      </c>
      <c r="H858" s="44">
        <v>1079</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8"/>
        <v>Percentage Improvement in Eqpt Efficiency Standards above BAU</v>
      </c>
      <c r="D859" s="6" t="s">
        <v>3172</v>
      </c>
      <c r="E859" s="47" t="s">
        <v>2445</v>
      </c>
      <c r="F859" t="s">
        <v>3135</v>
      </c>
      <c r="G859" s="47" t="s">
        <v>2453</v>
      </c>
      <c r="H859" s="44">
        <v>1080</v>
      </c>
      <c r="I859" s="348" t="s">
        <v>44</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8"/>
        <v>Percentage Improvement in Eqpt Efficiency Standards above BAU</v>
      </c>
      <c r="D860" s="6" t="s">
        <v>3172</v>
      </c>
      <c r="E860" s="47" t="s">
        <v>2446</v>
      </c>
      <c r="F860" t="s">
        <v>3135</v>
      </c>
      <c r="G860" s="47" t="s">
        <v>2450</v>
      </c>
      <c r="H860" s="44">
        <v>1081</v>
      </c>
      <c r="I860" s="348" t="s">
        <v>45</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8"/>
        <v>Percentage Improvement in Eqpt Efficiency Standards above BAU</v>
      </c>
      <c r="D861" s="6" t="s">
        <v>3172</v>
      </c>
      <c r="E861" s="47" t="s">
        <v>2447</v>
      </c>
      <c r="F861" t="s">
        <v>3135</v>
      </c>
      <c r="G861" s="47" t="s">
        <v>2451</v>
      </c>
      <c r="H861" s="44">
        <v>1082</v>
      </c>
      <c r="I861" s="348" t="s">
        <v>44</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8"/>
        <v>Percentage Improvement in Eqpt Efficiency Standards above BAU</v>
      </c>
      <c r="D862" s="6" t="s">
        <v>3172</v>
      </c>
      <c r="E862" s="47" t="s">
        <v>2448</v>
      </c>
      <c r="F862" t="s">
        <v>3135</v>
      </c>
      <c r="G862" s="47" t="s">
        <v>2454</v>
      </c>
      <c r="H862" s="44">
        <v>1083</v>
      </c>
      <c r="I862" s="348" t="s">
        <v>45</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8"/>
        <v>Percentage Improvement in Eqpt Efficiency Standards above BAU</v>
      </c>
      <c r="D863" s="6" t="s">
        <v>3172</v>
      </c>
      <c r="E863" s="47" t="s">
        <v>2782</v>
      </c>
      <c r="F863" t="s">
        <v>3135</v>
      </c>
      <c r="G863" s="47" t="s">
        <v>2785</v>
      </c>
      <c r="H863" s="44">
        <v>1084</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8"/>
        <v>Percentage Improvement in Eqpt Efficiency Standards above BAU</v>
      </c>
      <c r="D864" s="6" t="s">
        <v>3172</v>
      </c>
      <c r="E864" s="47" t="s">
        <v>2783</v>
      </c>
      <c r="F864" t="s">
        <v>3135</v>
      </c>
      <c r="G864" s="47" t="s">
        <v>2787</v>
      </c>
      <c r="H864" s="44">
        <v>1085</v>
      </c>
      <c r="I864" s="348" t="s">
        <v>44</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8"/>
        <v>Percentage Improvement in Eqpt Efficiency Standards above BAU</v>
      </c>
      <c r="D865" s="6" t="s">
        <v>3172</v>
      </c>
      <c r="E865" s="47" t="s">
        <v>2784</v>
      </c>
      <c r="F865" t="s">
        <v>3135</v>
      </c>
      <c r="G865" s="47" t="s">
        <v>2788</v>
      </c>
      <c r="H865" s="44">
        <v>1086</v>
      </c>
      <c r="I865" s="348" t="s">
        <v>44</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ref="C866:C929" si="39">C$737</f>
        <v>Percentage Improvement in Eqpt Efficiency Standards above BAU</v>
      </c>
      <c r="D866" s="6" t="s">
        <v>3172</v>
      </c>
      <c r="E866" s="47" t="s">
        <v>2781</v>
      </c>
      <c r="F866" t="s">
        <v>3135</v>
      </c>
      <c r="G866" s="47" t="s">
        <v>2786</v>
      </c>
      <c r="H866" s="44">
        <v>1087</v>
      </c>
      <c r="I866" s="348" t="s">
        <v>45</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3173</v>
      </c>
      <c r="E867" s="47" t="s">
        <v>2443</v>
      </c>
      <c r="F867" t="s">
        <v>2651</v>
      </c>
      <c r="G867" s="47" t="s">
        <v>2449</v>
      </c>
      <c r="H867" s="44">
        <v>1088</v>
      </c>
      <c r="I867" s="348" t="s">
        <v>44</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3173</v>
      </c>
      <c r="E868" s="47" t="s">
        <v>2444</v>
      </c>
      <c r="F868" t="s">
        <v>2651</v>
      </c>
      <c r="G868" s="47" t="s">
        <v>2452</v>
      </c>
      <c r="H868" s="44">
        <v>1089</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3173</v>
      </c>
      <c r="E869" s="47" t="s">
        <v>2445</v>
      </c>
      <c r="F869" t="s">
        <v>2651</v>
      </c>
      <c r="G869" s="47" t="s">
        <v>2453</v>
      </c>
      <c r="H869" s="44">
        <v>1090</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3173</v>
      </c>
      <c r="E870" s="47" t="s">
        <v>2446</v>
      </c>
      <c r="F870" t="s">
        <v>2651</v>
      </c>
      <c r="G870" s="47" t="s">
        <v>2450</v>
      </c>
      <c r="H870" s="44">
        <v>1091</v>
      </c>
      <c r="I870" s="348" t="s">
        <v>45</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3173</v>
      </c>
      <c r="E871" s="47" t="s">
        <v>2447</v>
      </c>
      <c r="F871" t="s">
        <v>2651</v>
      </c>
      <c r="G871" s="47" t="s">
        <v>2451</v>
      </c>
      <c r="H871" s="44">
        <v>1092</v>
      </c>
      <c r="I871" s="348" t="s">
        <v>44</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3173</v>
      </c>
      <c r="E872" s="47" t="s">
        <v>2448</v>
      </c>
      <c r="F872" t="s">
        <v>2651</v>
      </c>
      <c r="G872" s="47" t="s">
        <v>2454</v>
      </c>
      <c r="H872" s="44">
        <v>1093</v>
      </c>
      <c r="I872" s="348" t="s">
        <v>45</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3173</v>
      </c>
      <c r="E873" s="47" t="s">
        <v>2782</v>
      </c>
      <c r="F873" t="s">
        <v>2651</v>
      </c>
      <c r="G873" s="47" t="s">
        <v>2785</v>
      </c>
      <c r="H873" s="44">
        <v>1094</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3173</v>
      </c>
      <c r="E874" s="47" t="s">
        <v>2783</v>
      </c>
      <c r="F874" t="s">
        <v>2651</v>
      </c>
      <c r="G874" s="47" t="s">
        <v>2787</v>
      </c>
      <c r="H874" s="44">
        <v>1095</v>
      </c>
      <c r="I874" s="348" t="s">
        <v>44</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3173</v>
      </c>
      <c r="E875" s="47" t="s">
        <v>2784</v>
      </c>
      <c r="F875" t="s">
        <v>2651</v>
      </c>
      <c r="G875" s="47" t="s">
        <v>2788</v>
      </c>
      <c r="H875" s="44">
        <v>1096</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3173</v>
      </c>
      <c r="E876" s="47" t="s">
        <v>2781</v>
      </c>
      <c r="F876" t="s">
        <v>2651</v>
      </c>
      <c r="G876" s="47" t="s">
        <v>2786</v>
      </c>
      <c r="H876" s="44">
        <v>1097</v>
      </c>
      <c r="I876" s="348" t="s">
        <v>45</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si="39"/>
        <v>Percentage Improvement in Eqpt Efficiency Standards above BAU</v>
      </c>
      <c r="D877" s="6" t="s">
        <v>3174</v>
      </c>
      <c r="E877" s="47" t="s">
        <v>2443</v>
      </c>
      <c r="F877" t="s">
        <v>3136</v>
      </c>
      <c r="G877" s="47" t="s">
        <v>2449</v>
      </c>
      <c r="H877" s="44">
        <v>1098</v>
      </c>
      <c r="I877" s="348" t="s">
        <v>44</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39"/>
        <v>Percentage Improvement in Eqpt Efficiency Standards above BAU</v>
      </c>
      <c r="D878" s="6" t="s">
        <v>3174</v>
      </c>
      <c r="E878" s="47" t="s">
        <v>2444</v>
      </c>
      <c r="F878" t="s">
        <v>3136</v>
      </c>
      <c r="G878" s="47" t="s">
        <v>2452</v>
      </c>
      <c r="H878" s="44">
        <v>1099</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39"/>
        <v>Percentage Improvement in Eqpt Efficiency Standards above BAU</v>
      </c>
      <c r="D879" s="6" t="s">
        <v>3174</v>
      </c>
      <c r="E879" s="47" t="s">
        <v>2445</v>
      </c>
      <c r="F879" t="s">
        <v>3136</v>
      </c>
      <c r="G879" s="47" t="s">
        <v>2453</v>
      </c>
      <c r="H879" s="44">
        <v>1100</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39"/>
        <v>Percentage Improvement in Eqpt Efficiency Standards above BAU</v>
      </c>
      <c r="D880" s="6" t="s">
        <v>3174</v>
      </c>
      <c r="E880" s="47" t="s">
        <v>2446</v>
      </c>
      <c r="F880" t="s">
        <v>3136</v>
      </c>
      <c r="G880" s="47" t="s">
        <v>2450</v>
      </c>
      <c r="H880" s="44">
        <v>1101</v>
      </c>
      <c r="I880" s="348" t="s">
        <v>45</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39"/>
        <v>Percentage Improvement in Eqpt Efficiency Standards above BAU</v>
      </c>
      <c r="D881" s="6" t="s">
        <v>3174</v>
      </c>
      <c r="E881" s="47" t="s">
        <v>2447</v>
      </c>
      <c r="F881" t="s">
        <v>3136</v>
      </c>
      <c r="G881" s="47" t="s">
        <v>2451</v>
      </c>
      <c r="H881" s="44">
        <v>1102</v>
      </c>
      <c r="I881" s="348" t="s">
        <v>44</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39"/>
        <v>Percentage Improvement in Eqpt Efficiency Standards above BAU</v>
      </c>
      <c r="D882" s="6" t="s">
        <v>3174</v>
      </c>
      <c r="E882" s="47" t="s">
        <v>2448</v>
      </c>
      <c r="F882" t="s">
        <v>3136</v>
      </c>
      <c r="G882" s="47" t="s">
        <v>2454</v>
      </c>
      <c r="H882" s="44">
        <v>1103</v>
      </c>
      <c r="I882" s="348" t="s">
        <v>45</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39"/>
        <v>Percentage Improvement in Eqpt Efficiency Standards above BAU</v>
      </c>
      <c r="D883" s="6" t="s">
        <v>3174</v>
      </c>
      <c r="E883" s="47" t="s">
        <v>2782</v>
      </c>
      <c r="F883" t="s">
        <v>3136</v>
      </c>
      <c r="G883" s="47" t="s">
        <v>2785</v>
      </c>
      <c r="H883" s="44">
        <v>1104</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39"/>
        <v>Percentage Improvement in Eqpt Efficiency Standards above BAU</v>
      </c>
      <c r="D884" s="6" t="s">
        <v>3174</v>
      </c>
      <c r="E884" s="47" t="s">
        <v>2783</v>
      </c>
      <c r="F884" t="s">
        <v>3136</v>
      </c>
      <c r="G884" s="47" t="s">
        <v>2787</v>
      </c>
      <c r="H884" s="44">
        <v>1105</v>
      </c>
      <c r="I884" s="348" t="s">
        <v>44</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39"/>
        <v>Percentage Improvement in Eqpt Efficiency Standards above BAU</v>
      </c>
      <c r="D885" s="6" t="s">
        <v>3174</v>
      </c>
      <c r="E885" s="47" t="s">
        <v>2784</v>
      </c>
      <c r="F885" t="s">
        <v>3136</v>
      </c>
      <c r="G885" s="47" t="s">
        <v>2788</v>
      </c>
      <c r="H885" s="44">
        <v>1106</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39"/>
        <v>Percentage Improvement in Eqpt Efficiency Standards above BAU</v>
      </c>
      <c r="D886" s="6" t="s">
        <v>3174</v>
      </c>
      <c r="E886" s="47" t="s">
        <v>2781</v>
      </c>
      <c r="F886" t="s">
        <v>3136</v>
      </c>
      <c r="G886" s="47" t="s">
        <v>2786</v>
      </c>
      <c r="H886" s="44">
        <v>1107</v>
      </c>
      <c r="I886" s="348" t="s">
        <v>45</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39"/>
        <v>Percentage Improvement in Eqpt Efficiency Standards above BAU</v>
      </c>
      <c r="D887" s="6" t="s">
        <v>3175</v>
      </c>
      <c r="E887" s="47" t="s">
        <v>2443</v>
      </c>
      <c r="F887" t="s">
        <v>3137</v>
      </c>
      <c r="G887" s="47" t="s">
        <v>2449</v>
      </c>
      <c r="H887" s="44">
        <v>1108</v>
      </c>
      <c r="I887" s="348" t="s">
        <v>44</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39"/>
        <v>Percentage Improvement in Eqpt Efficiency Standards above BAU</v>
      </c>
      <c r="D888" s="6" t="s">
        <v>3175</v>
      </c>
      <c r="E888" s="47" t="s">
        <v>2444</v>
      </c>
      <c r="F888" t="s">
        <v>3137</v>
      </c>
      <c r="G888" s="47" t="s">
        <v>2452</v>
      </c>
      <c r="H888" s="44">
        <v>1109</v>
      </c>
      <c r="I888" s="348" t="s">
        <v>45</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39"/>
        <v>Percentage Improvement in Eqpt Efficiency Standards above BAU</v>
      </c>
      <c r="D889" s="6" t="s">
        <v>3175</v>
      </c>
      <c r="E889" s="47" t="s">
        <v>2445</v>
      </c>
      <c r="F889" t="s">
        <v>3137</v>
      </c>
      <c r="G889" s="47" t="s">
        <v>2453</v>
      </c>
      <c r="H889" s="44">
        <v>1110</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39"/>
        <v>Percentage Improvement in Eqpt Efficiency Standards above BAU</v>
      </c>
      <c r="D890" s="6" t="s">
        <v>3175</v>
      </c>
      <c r="E890" s="47" t="s">
        <v>2446</v>
      </c>
      <c r="F890" t="s">
        <v>3137</v>
      </c>
      <c r="G890" s="47" t="s">
        <v>2450</v>
      </c>
      <c r="H890" s="44">
        <v>1111</v>
      </c>
      <c r="I890" s="348" t="s">
        <v>45</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39"/>
        <v>Percentage Improvement in Eqpt Efficiency Standards above BAU</v>
      </c>
      <c r="D891" s="6" t="s">
        <v>3175</v>
      </c>
      <c r="E891" s="47" t="s">
        <v>2447</v>
      </c>
      <c r="F891" t="s">
        <v>3137</v>
      </c>
      <c r="G891" s="47" t="s">
        <v>2451</v>
      </c>
      <c r="H891" s="44">
        <v>1112</v>
      </c>
      <c r="I891" s="348" t="s">
        <v>44</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39"/>
        <v>Percentage Improvement in Eqpt Efficiency Standards above BAU</v>
      </c>
      <c r="D892" s="6" t="s">
        <v>3175</v>
      </c>
      <c r="E892" s="47" t="s">
        <v>2448</v>
      </c>
      <c r="F892" t="s">
        <v>3137</v>
      </c>
      <c r="G892" s="47" t="s">
        <v>2454</v>
      </c>
      <c r="H892" s="44">
        <v>1113</v>
      </c>
      <c r="I892" s="348" t="s">
        <v>45</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39"/>
        <v>Percentage Improvement in Eqpt Efficiency Standards above BAU</v>
      </c>
      <c r="D893" s="6" t="s">
        <v>3175</v>
      </c>
      <c r="E893" s="47" t="s">
        <v>2782</v>
      </c>
      <c r="F893" t="s">
        <v>3137</v>
      </c>
      <c r="G893" s="47" t="s">
        <v>2785</v>
      </c>
      <c r="H893" s="44">
        <v>1114</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39"/>
        <v>Percentage Improvement in Eqpt Efficiency Standards above BAU</v>
      </c>
      <c r="D894" s="6" t="s">
        <v>3175</v>
      </c>
      <c r="E894" s="47" t="s">
        <v>2783</v>
      </c>
      <c r="F894" t="s">
        <v>3137</v>
      </c>
      <c r="G894" s="47" t="s">
        <v>2787</v>
      </c>
      <c r="H894" s="44">
        <v>1115</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39"/>
        <v>Percentage Improvement in Eqpt Efficiency Standards above BAU</v>
      </c>
      <c r="D895" s="6" t="s">
        <v>3175</v>
      </c>
      <c r="E895" s="47" t="s">
        <v>2784</v>
      </c>
      <c r="F895" t="s">
        <v>3137</v>
      </c>
      <c r="G895" s="47" t="s">
        <v>2788</v>
      </c>
      <c r="H895" s="44">
        <v>1116</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39"/>
        <v>Percentage Improvement in Eqpt Efficiency Standards above BAU</v>
      </c>
      <c r="D896" s="6" t="s">
        <v>3175</v>
      </c>
      <c r="E896" s="47" t="s">
        <v>2781</v>
      </c>
      <c r="F896" t="s">
        <v>3137</v>
      </c>
      <c r="G896" s="47" t="s">
        <v>2786</v>
      </c>
      <c r="H896" s="44">
        <v>1117</v>
      </c>
      <c r="I896" s="348" t="s">
        <v>45</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39"/>
        <v>Percentage Improvement in Eqpt Efficiency Standards above BAU</v>
      </c>
      <c r="D897" s="6" t="s">
        <v>3176</v>
      </c>
      <c r="E897" s="47" t="s">
        <v>2443</v>
      </c>
      <c r="F897" t="s">
        <v>3138</v>
      </c>
      <c r="G897" s="47" t="s">
        <v>2449</v>
      </c>
      <c r="H897" s="44">
        <v>1118</v>
      </c>
      <c r="I897" s="348" t="s">
        <v>44</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39"/>
        <v>Percentage Improvement in Eqpt Efficiency Standards above BAU</v>
      </c>
      <c r="D898" s="6" t="s">
        <v>3176</v>
      </c>
      <c r="E898" s="47" t="s">
        <v>2444</v>
      </c>
      <c r="F898" t="s">
        <v>3138</v>
      </c>
      <c r="G898" s="47" t="s">
        <v>2452</v>
      </c>
      <c r="H898" s="44">
        <v>1119</v>
      </c>
      <c r="I898" s="348" t="s">
        <v>45</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39"/>
        <v>Percentage Improvement in Eqpt Efficiency Standards above BAU</v>
      </c>
      <c r="D899" s="6" t="s">
        <v>3176</v>
      </c>
      <c r="E899" s="47" t="s">
        <v>2445</v>
      </c>
      <c r="F899" t="s">
        <v>3138</v>
      </c>
      <c r="G899" s="47" t="s">
        <v>2453</v>
      </c>
      <c r="H899" s="44">
        <v>1120</v>
      </c>
      <c r="I899" s="348" t="s">
        <v>44</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39"/>
        <v>Percentage Improvement in Eqpt Efficiency Standards above BAU</v>
      </c>
      <c r="D900" s="6" t="s">
        <v>3176</v>
      </c>
      <c r="E900" s="47" t="s">
        <v>2446</v>
      </c>
      <c r="F900" t="s">
        <v>3138</v>
      </c>
      <c r="G900" s="47" t="s">
        <v>2450</v>
      </c>
      <c r="H900" s="44">
        <v>1121</v>
      </c>
      <c r="I900" s="348" t="s">
        <v>45</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39"/>
        <v>Percentage Improvement in Eqpt Efficiency Standards above BAU</v>
      </c>
      <c r="D901" s="6" t="s">
        <v>3176</v>
      </c>
      <c r="E901" s="47" t="s">
        <v>2447</v>
      </c>
      <c r="F901" t="s">
        <v>3138</v>
      </c>
      <c r="G901" s="47" t="s">
        <v>2451</v>
      </c>
      <c r="H901" s="44">
        <v>1122</v>
      </c>
      <c r="I901" s="348" t="s">
        <v>44</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39"/>
        <v>Percentage Improvement in Eqpt Efficiency Standards above BAU</v>
      </c>
      <c r="D902" s="6" t="s">
        <v>3176</v>
      </c>
      <c r="E902" s="47" t="s">
        <v>2448</v>
      </c>
      <c r="F902" t="s">
        <v>3138</v>
      </c>
      <c r="G902" s="47" t="s">
        <v>2454</v>
      </c>
      <c r="H902" s="44">
        <v>1123</v>
      </c>
      <c r="I902" s="348" t="s">
        <v>45</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39"/>
        <v>Percentage Improvement in Eqpt Efficiency Standards above BAU</v>
      </c>
      <c r="D903" s="6" t="s">
        <v>3176</v>
      </c>
      <c r="E903" s="47" t="s">
        <v>2782</v>
      </c>
      <c r="F903" t="s">
        <v>3138</v>
      </c>
      <c r="G903" s="47" t="s">
        <v>2785</v>
      </c>
      <c r="H903" s="44">
        <v>1124</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39"/>
        <v>Percentage Improvement in Eqpt Efficiency Standards above BAU</v>
      </c>
      <c r="D904" s="6" t="s">
        <v>3176</v>
      </c>
      <c r="E904" s="47" t="s">
        <v>2783</v>
      </c>
      <c r="F904" t="s">
        <v>3138</v>
      </c>
      <c r="G904" s="47" t="s">
        <v>2787</v>
      </c>
      <c r="H904" s="44">
        <v>1125</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39"/>
        <v>Percentage Improvement in Eqpt Efficiency Standards above BAU</v>
      </c>
      <c r="D905" s="6" t="s">
        <v>3176</v>
      </c>
      <c r="E905" s="47" t="s">
        <v>2784</v>
      </c>
      <c r="F905" t="s">
        <v>3138</v>
      </c>
      <c r="G905" s="47" t="s">
        <v>2788</v>
      </c>
      <c r="H905" s="44">
        <v>1126</v>
      </c>
      <c r="I905" s="348" t="s">
        <v>44</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39"/>
        <v>Percentage Improvement in Eqpt Efficiency Standards above BAU</v>
      </c>
      <c r="D906" s="6" t="s">
        <v>3176</v>
      </c>
      <c r="E906" s="47" t="s">
        <v>2781</v>
      </c>
      <c r="F906" t="s">
        <v>3138</v>
      </c>
      <c r="G906" s="47" t="s">
        <v>2786</v>
      </c>
      <c r="H906" s="44">
        <v>1127</v>
      </c>
      <c r="I906" s="348" t="s">
        <v>45</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39"/>
        <v>Percentage Improvement in Eqpt Efficiency Standards above BAU</v>
      </c>
      <c r="D907" s="6" t="s">
        <v>3177</v>
      </c>
      <c r="E907" s="47" t="s">
        <v>2443</v>
      </c>
      <c r="F907" t="s">
        <v>3139</v>
      </c>
      <c r="G907" s="47" t="s">
        <v>2449</v>
      </c>
      <c r="H907" s="44">
        <v>1128</v>
      </c>
      <c r="I907" s="348" t="s">
        <v>44</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39"/>
        <v>Percentage Improvement in Eqpt Efficiency Standards above BAU</v>
      </c>
      <c r="D908" s="6" t="s">
        <v>3177</v>
      </c>
      <c r="E908" s="47" t="s">
        <v>2444</v>
      </c>
      <c r="F908" t="s">
        <v>3139</v>
      </c>
      <c r="G908" s="47" t="s">
        <v>2452</v>
      </c>
      <c r="H908" s="44">
        <v>1129</v>
      </c>
      <c r="I908" s="348" t="s">
        <v>45</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39"/>
        <v>Percentage Improvement in Eqpt Efficiency Standards above BAU</v>
      </c>
      <c r="D909" s="6" t="s">
        <v>3177</v>
      </c>
      <c r="E909" s="47" t="s">
        <v>2445</v>
      </c>
      <c r="F909" t="s">
        <v>3139</v>
      </c>
      <c r="G909" s="47" t="s">
        <v>2453</v>
      </c>
      <c r="H909" s="44">
        <v>1130</v>
      </c>
      <c r="I909" s="348" t="s">
        <v>44</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39"/>
        <v>Percentage Improvement in Eqpt Efficiency Standards above BAU</v>
      </c>
      <c r="D910" s="6" t="s">
        <v>3177</v>
      </c>
      <c r="E910" s="47" t="s">
        <v>2446</v>
      </c>
      <c r="F910" t="s">
        <v>3139</v>
      </c>
      <c r="G910" s="47" t="s">
        <v>2450</v>
      </c>
      <c r="H910" s="44">
        <v>1131</v>
      </c>
      <c r="I910" s="348" t="s">
        <v>45</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39"/>
        <v>Percentage Improvement in Eqpt Efficiency Standards above BAU</v>
      </c>
      <c r="D911" s="6" t="s">
        <v>3177</v>
      </c>
      <c r="E911" s="47" t="s">
        <v>2447</v>
      </c>
      <c r="F911" t="s">
        <v>3139</v>
      </c>
      <c r="G911" s="47" t="s">
        <v>2451</v>
      </c>
      <c r="H911" s="44">
        <v>1132</v>
      </c>
      <c r="I911" s="348" t="s">
        <v>44</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39"/>
        <v>Percentage Improvement in Eqpt Efficiency Standards above BAU</v>
      </c>
      <c r="D912" s="6" t="s">
        <v>3177</v>
      </c>
      <c r="E912" s="47" t="s">
        <v>2448</v>
      </c>
      <c r="F912" t="s">
        <v>3139</v>
      </c>
      <c r="G912" s="47" t="s">
        <v>2454</v>
      </c>
      <c r="H912" s="44">
        <v>1133</v>
      </c>
      <c r="I912" s="348" t="s">
        <v>45</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39"/>
        <v>Percentage Improvement in Eqpt Efficiency Standards above BAU</v>
      </c>
      <c r="D913" s="6" t="s">
        <v>3177</v>
      </c>
      <c r="E913" s="47" t="s">
        <v>2782</v>
      </c>
      <c r="F913" t="s">
        <v>3139</v>
      </c>
      <c r="G913" s="47" t="s">
        <v>2785</v>
      </c>
      <c r="H913" s="44">
        <v>1134</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39"/>
        <v>Percentage Improvement in Eqpt Efficiency Standards above BAU</v>
      </c>
      <c r="D914" s="6" t="s">
        <v>3177</v>
      </c>
      <c r="E914" s="47" t="s">
        <v>2783</v>
      </c>
      <c r="F914" t="s">
        <v>3139</v>
      </c>
      <c r="G914" s="47" t="s">
        <v>2787</v>
      </c>
      <c r="H914" s="44">
        <v>1135</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39"/>
        <v>Percentage Improvement in Eqpt Efficiency Standards above BAU</v>
      </c>
      <c r="D915" s="6" t="s">
        <v>3177</v>
      </c>
      <c r="E915" s="47" t="s">
        <v>2784</v>
      </c>
      <c r="F915" t="s">
        <v>3139</v>
      </c>
      <c r="G915" s="47" t="s">
        <v>2788</v>
      </c>
      <c r="H915" s="44">
        <v>1136</v>
      </c>
      <c r="I915" s="348" t="s">
        <v>44</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39"/>
        <v>Percentage Improvement in Eqpt Efficiency Standards above BAU</v>
      </c>
      <c r="D916" s="6" t="s">
        <v>3177</v>
      </c>
      <c r="E916" s="47" t="s">
        <v>2781</v>
      </c>
      <c r="F916" t="s">
        <v>3139</v>
      </c>
      <c r="G916" s="47" t="s">
        <v>2786</v>
      </c>
      <c r="H916" s="44">
        <v>1137</v>
      </c>
      <c r="I916" s="348" t="s">
        <v>45</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39"/>
        <v>Percentage Improvement in Eqpt Efficiency Standards above BAU</v>
      </c>
      <c r="D917" s="6" t="s">
        <v>3178</v>
      </c>
      <c r="E917" s="47" t="s">
        <v>2443</v>
      </c>
      <c r="F917" t="s">
        <v>3140</v>
      </c>
      <c r="G917" s="47" t="s">
        <v>2449</v>
      </c>
      <c r="H917" s="44">
        <v>1138</v>
      </c>
      <c r="I917" s="348" t="s">
        <v>44</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39"/>
        <v>Percentage Improvement in Eqpt Efficiency Standards above BAU</v>
      </c>
      <c r="D918" s="6" t="s">
        <v>3178</v>
      </c>
      <c r="E918" s="47" t="s">
        <v>2444</v>
      </c>
      <c r="F918" t="s">
        <v>3140</v>
      </c>
      <c r="G918" s="47" t="s">
        <v>2452</v>
      </c>
      <c r="H918" s="44">
        <v>1139</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39"/>
        <v>Percentage Improvement in Eqpt Efficiency Standards above BAU</v>
      </c>
      <c r="D919" s="6" t="s">
        <v>3178</v>
      </c>
      <c r="E919" s="47" t="s">
        <v>2445</v>
      </c>
      <c r="F919" t="s">
        <v>3140</v>
      </c>
      <c r="G919" s="47" t="s">
        <v>2453</v>
      </c>
      <c r="H919" s="44">
        <v>1140</v>
      </c>
      <c r="I919" s="348" t="s">
        <v>44</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39"/>
        <v>Percentage Improvement in Eqpt Efficiency Standards above BAU</v>
      </c>
      <c r="D920" s="6" t="s">
        <v>3178</v>
      </c>
      <c r="E920" s="47" t="s">
        <v>2446</v>
      </c>
      <c r="F920" t="s">
        <v>3140</v>
      </c>
      <c r="G920" s="47" t="s">
        <v>2450</v>
      </c>
      <c r="H920" s="44">
        <v>1141</v>
      </c>
      <c r="I920" s="348" t="s">
        <v>45</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39"/>
        <v>Percentage Improvement in Eqpt Efficiency Standards above BAU</v>
      </c>
      <c r="D921" s="6" t="s">
        <v>3178</v>
      </c>
      <c r="E921" s="47" t="s">
        <v>2447</v>
      </c>
      <c r="F921" t="s">
        <v>3140</v>
      </c>
      <c r="G921" s="47" t="s">
        <v>2451</v>
      </c>
      <c r="H921" s="44">
        <v>1142</v>
      </c>
      <c r="I921" s="348" t="s">
        <v>44</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39"/>
        <v>Percentage Improvement in Eqpt Efficiency Standards above BAU</v>
      </c>
      <c r="D922" s="6" t="s">
        <v>3178</v>
      </c>
      <c r="E922" s="47" t="s">
        <v>2448</v>
      </c>
      <c r="F922" t="s">
        <v>3140</v>
      </c>
      <c r="G922" s="47" t="s">
        <v>2454</v>
      </c>
      <c r="H922" s="44">
        <v>1143</v>
      </c>
      <c r="I922" s="348" t="s">
        <v>45</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39"/>
        <v>Percentage Improvement in Eqpt Efficiency Standards above BAU</v>
      </c>
      <c r="D923" s="6" t="s">
        <v>3178</v>
      </c>
      <c r="E923" s="47" t="s">
        <v>2782</v>
      </c>
      <c r="F923" t="s">
        <v>3140</v>
      </c>
      <c r="G923" s="47" t="s">
        <v>2785</v>
      </c>
      <c r="H923" s="44">
        <v>1144</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39"/>
        <v>Percentage Improvement in Eqpt Efficiency Standards above BAU</v>
      </c>
      <c r="D924" s="6" t="s">
        <v>3178</v>
      </c>
      <c r="E924" s="47" t="s">
        <v>2783</v>
      </c>
      <c r="F924" t="s">
        <v>3140</v>
      </c>
      <c r="G924" s="47" t="s">
        <v>2787</v>
      </c>
      <c r="H924" s="44">
        <v>1145</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39"/>
        <v>Percentage Improvement in Eqpt Efficiency Standards above BAU</v>
      </c>
      <c r="D925" s="6" t="s">
        <v>3178</v>
      </c>
      <c r="E925" s="47" t="s">
        <v>2784</v>
      </c>
      <c r="F925" t="s">
        <v>3140</v>
      </c>
      <c r="G925" s="47" t="s">
        <v>2788</v>
      </c>
      <c r="H925" s="44">
        <v>1146</v>
      </c>
      <c r="I925" s="348" t="s">
        <v>44</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39"/>
        <v>Percentage Improvement in Eqpt Efficiency Standards above BAU</v>
      </c>
      <c r="D926" s="6" t="s">
        <v>3178</v>
      </c>
      <c r="E926" s="47" t="s">
        <v>2781</v>
      </c>
      <c r="F926" t="s">
        <v>3140</v>
      </c>
      <c r="G926" s="47" t="s">
        <v>2786</v>
      </c>
      <c r="H926" s="44">
        <v>1147</v>
      </c>
      <c r="I926" s="348" t="s">
        <v>45</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39"/>
        <v>Percentage Improvement in Eqpt Efficiency Standards above BAU</v>
      </c>
      <c r="D927" s="6" t="s">
        <v>3179</v>
      </c>
      <c r="E927" s="47" t="s">
        <v>2443</v>
      </c>
      <c r="F927" t="s">
        <v>3141</v>
      </c>
      <c r="G927" s="47" t="s">
        <v>2449</v>
      </c>
      <c r="H927" s="44">
        <v>1148</v>
      </c>
      <c r="I927" s="348" t="s">
        <v>44</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39"/>
        <v>Percentage Improvement in Eqpt Efficiency Standards above BAU</v>
      </c>
      <c r="D928" s="6" t="s">
        <v>3179</v>
      </c>
      <c r="E928" s="47" t="s">
        <v>2444</v>
      </c>
      <c r="F928" t="s">
        <v>3141</v>
      </c>
      <c r="G928" s="47" t="s">
        <v>2452</v>
      </c>
      <c r="H928" s="44">
        <v>1149</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39"/>
        <v>Percentage Improvement in Eqpt Efficiency Standards above BAU</v>
      </c>
      <c r="D929" s="6" t="s">
        <v>3179</v>
      </c>
      <c r="E929" s="47" t="s">
        <v>2445</v>
      </c>
      <c r="F929" t="s">
        <v>3141</v>
      </c>
      <c r="G929" s="47" t="s">
        <v>2453</v>
      </c>
      <c r="H929" s="44">
        <v>1150</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ref="C930:C986" si="40">C$737</f>
        <v>Percentage Improvement in Eqpt Efficiency Standards above BAU</v>
      </c>
      <c r="D930" s="6" t="s">
        <v>3179</v>
      </c>
      <c r="E930" s="47" t="s">
        <v>2446</v>
      </c>
      <c r="F930" t="s">
        <v>3141</v>
      </c>
      <c r="G930" s="47" t="s">
        <v>2450</v>
      </c>
      <c r="H930" s="44">
        <v>1151</v>
      </c>
      <c r="I930" s="348" t="s">
        <v>45</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3179</v>
      </c>
      <c r="E931" s="47" t="s">
        <v>2447</v>
      </c>
      <c r="F931" t="s">
        <v>3141</v>
      </c>
      <c r="G931" s="47" t="s">
        <v>2451</v>
      </c>
      <c r="H931" s="44">
        <v>1152</v>
      </c>
      <c r="I931" s="348" t="s">
        <v>44</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3179</v>
      </c>
      <c r="E932" s="47" t="s">
        <v>2448</v>
      </c>
      <c r="F932" t="s">
        <v>3141</v>
      </c>
      <c r="G932" s="47" t="s">
        <v>2454</v>
      </c>
      <c r="H932" s="44">
        <v>1153</v>
      </c>
      <c r="I932" s="348" t="s">
        <v>45</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3179</v>
      </c>
      <c r="E933" s="47" t="s">
        <v>2782</v>
      </c>
      <c r="F933" t="s">
        <v>3141</v>
      </c>
      <c r="G933" s="47" t="s">
        <v>2785</v>
      </c>
      <c r="H933" s="44">
        <v>1154</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3179</v>
      </c>
      <c r="E934" s="47" t="s">
        <v>2783</v>
      </c>
      <c r="F934" t="s">
        <v>3141</v>
      </c>
      <c r="G934" s="47" t="s">
        <v>2787</v>
      </c>
      <c r="H934" s="44">
        <v>1155</v>
      </c>
      <c r="I934" s="348" t="s">
        <v>44</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3179</v>
      </c>
      <c r="E935" s="47" t="s">
        <v>2784</v>
      </c>
      <c r="F935" t="s">
        <v>3141</v>
      </c>
      <c r="G935" s="47" t="s">
        <v>2788</v>
      </c>
      <c r="H935" s="44">
        <v>1156</v>
      </c>
      <c r="I935" s="348" t="s">
        <v>44</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3179</v>
      </c>
      <c r="E936" s="47" t="s">
        <v>2781</v>
      </c>
      <c r="F936" t="s">
        <v>3141</v>
      </c>
      <c r="G936" s="47" t="s">
        <v>2786</v>
      </c>
      <c r="H936" s="44">
        <v>1157</v>
      </c>
      <c r="I936" s="348" t="s">
        <v>45</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3180</v>
      </c>
      <c r="E937" s="47" t="s">
        <v>2443</v>
      </c>
      <c r="F937" t="s">
        <v>3142</v>
      </c>
      <c r="G937" s="47" t="s">
        <v>2449</v>
      </c>
      <c r="H937" s="44">
        <v>1158</v>
      </c>
      <c r="I937" s="348" t="s">
        <v>44</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3180</v>
      </c>
      <c r="E938" s="47" t="s">
        <v>2444</v>
      </c>
      <c r="F938" t="s">
        <v>3142</v>
      </c>
      <c r="G938" s="47" t="s">
        <v>2452</v>
      </c>
      <c r="H938" s="44">
        <v>1159</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3180</v>
      </c>
      <c r="E939" s="47" t="s">
        <v>2445</v>
      </c>
      <c r="F939" t="s">
        <v>3142</v>
      </c>
      <c r="G939" s="47" t="s">
        <v>2453</v>
      </c>
      <c r="H939" s="44">
        <v>1160</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3180</v>
      </c>
      <c r="E940" s="47" t="s">
        <v>2446</v>
      </c>
      <c r="F940" t="s">
        <v>3142</v>
      </c>
      <c r="G940" s="47" t="s">
        <v>2450</v>
      </c>
      <c r="H940" s="44">
        <v>1161</v>
      </c>
      <c r="I940" s="348" t="s">
        <v>45</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si="40"/>
        <v>Percentage Improvement in Eqpt Efficiency Standards above BAU</v>
      </c>
      <c r="D941" s="6" t="s">
        <v>3180</v>
      </c>
      <c r="E941" s="47" t="s">
        <v>2447</v>
      </c>
      <c r="F941" t="s">
        <v>3142</v>
      </c>
      <c r="G941" s="47" t="s">
        <v>2451</v>
      </c>
      <c r="H941" s="44">
        <v>1162</v>
      </c>
      <c r="I941" s="348" t="s">
        <v>44</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0"/>
        <v>Percentage Improvement in Eqpt Efficiency Standards above BAU</v>
      </c>
      <c r="D942" s="6" t="s">
        <v>3180</v>
      </c>
      <c r="E942" s="47" t="s">
        <v>2448</v>
      </c>
      <c r="F942" t="s">
        <v>3142</v>
      </c>
      <c r="G942" s="47" t="s">
        <v>2454</v>
      </c>
      <c r="H942" s="44">
        <v>1163</v>
      </c>
      <c r="I942" s="348" t="s">
        <v>45</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0"/>
        <v>Percentage Improvement in Eqpt Efficiency Standards above BAU</v>
      </c>
      <c r="D943" s="6" t="s">
        <v>3180</v>
      </c>
      <c r="E943" s="47" t="s">
        <v>2782</v>
      </c>
      <c r="F943" t="s">
        <v>3142</v>
      </c>
      <c r="G943" s="47" t="s">
        <v>2785</v>
      </c>
      <c r="H943" s="44">
        <v>1164</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0"/>
        <v>Percentage Improvement in Eqpt Efficiency Standards above BAU</v>
      </c>
      <c r="D944" s="6" t="s">
        <v>3180</v>
      </c>
      <c r="E944" s="47" t="s">
        <v>2783</v>
      </c>
      <c r="F944" t="s">
        <v>3142</v>
      </c>
      <c r="G944" s="47" t="s">
        <v>2787</v>
      </c>
      <c r="H944" s="44">
        <v>1165</v>
      </c>
      <c r="I944" s="348" t="s">
        <v>44</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0"/>
        <v>Percentage Improvement in Eqpt Efficiency Standards above BAU</v>
      </c>
      <c r="D945" s="6" t="s">
        <v>3180</v>
      </c>
      <c r="E945" s="47" t="s">
        <v>2784</v>
      </c>
      <c r="F945" t="s">
        <v>3142</v>
      </c>
      <c r="G945" s="47" t="s">
        <v>2788</v>
      </c>
      <c r="H945" s="44">
        <v>1166</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0"/>
        <v>Percentage Improvement in Eqpt Efficiency Standards above BAU</v>
      </c>
      <c r="D946" s="6" t="s">
        <v>3180</v>
      </c>
      <c r="E946" s="47" t="s">
        <v>2781</v>
      </c>
      <c r="F946" t="s">
        <v>3142</v>
      </c>
      <c r="G946" s="47" t="s">
        <v>2786</v>
      </c>
      <c r="H946" s="44">
        <v>1167</v>
      </c>
      <c r="I946" s="348" t="s">
        <v>45</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0"/>
        <v>Percentage Improvement in Eqpt Efficiency Standards above BAU</v>
      </c>
      <c r="D947" s="6" t="s">
        <v>3181</v>
      </c>
      <c r="E947" s="47" t="s">
        <v>2443</v>
      </c>
      <c r="F947" t="s">
        <v>3143</v>
      </c>
      <c r="G947" s="47" t="s">
        <v>2449</v>
      </c>
      <c r="H947" s="44">
        <v>1168</v>
      </c>
      <c r="I947" s="348" t="s">
        <v>44</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0"/>
        <v>Percentage Improvement in Eqpt Efficiency Standards above BAU</v>
      </c>
      <c r="D948" s="6" t="s">
        <v>3181</v>
      </c>
      <c r="E948" s="47" t="s">
        <v>2444</v>
      </c>
      <c r="F948" t="s">
        <v>3143</v>
      </c>
      <c r="G948" s="47" t="s">
        <v>2452</v>
      </c>
      <c r="H948" s="44">
        <v>1169</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0"/>
        <v>Percentage Improvement in Eqpt Efficiency Standards above BAU</v>
      </c>
      <c r="D949" s="6" t="s">
        <v>3181</v>
      </c>
      <c r="E949" s="47" t="s">
        <v>2445</v>
      </c>
      <c r="F949" t="s">
        <v>3143</v>
      </c>
      <c r="G949" s="47" t="s">
        <v>2453</v>
      </c>
      <c r="H949" s="44">
        <v>1170</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0"/>
        <v>Percentage Improvement in Eqpt Efficiency Standards above BAU</v>
      </c>
      <c r="D950" s="6" t="s">
        <v>3181</v>
      </c>
      <c r="E950" s="47" t="s">
        <v>2446</v>
      </c>
      <c r="F950" t="s">
        <v>3143</v>
      </c>
      <c r="G950" s="47" t="s">
        <v>2450</v>
      </c>
      <c r="H950" s="44">
        <v>1171</v>
      </c>
      <c r="I950" s="348" t="s">
        <v>45</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0"/>
        <v>Percentage Improvement in Eqpt Efficiency Standards above BAU</v>
      </c>
      <c r="D951" s="6" t="s">
        <v>3181</v>
      </c>
      <c r="E951" s="47" t="s">
        <v>2447</v>
      </c>
      <c r="F951" t="s">
        <v>3143</v>
      </c>
      <c r="G951" s="47" t="s">
        <v>2451</v>
      </c>
      <c r="H951" s="44">
        <v>1172</v>
      </c>
      <c r="I951" s="348" t="s">
        <v>44</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0"/>
        <v>Percentage Improvement in Eqpt Efficiency Standards above BAU</v>
      </c>
      <c r="D952" s="6" t="s">
        <v>3181</v>
      </c>
      <c r="E952" s="47" t="s">
        <v>2448</v>
      </c>
      <c r="F952" t="s">
        <v>3143</v>
      </c>
      <c r="G952" s="47" t="s">
        <v>2454</v>
      </c>
      <c r="H952" s="44">
        <v>1173</v>
      </c>
      <c r="I952" s="348" t="s">
        <v>45</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0"/>
        <v>Percentage Improvement in Eqpt Efficiency Standards above BAU</v>
      </c>
      <c r="D953" s="6" t="s">
        <v>3181</v>
      </c>
      <c r="E953" s="47" t="s">
        <v>2782</v>
      </c>
      <c r="F953" t="s">
        <v>3143</v>
      </c>
      <c r="G953" s="47" t="s">
        <v>2785</v>
      </c>
      <c r="H953" s="44">
        <v>1174</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0"/>
        <v>Percentage Improvement in Eqpt Efficiency Standards above BAU</v>
      </c>
      <c r="D954" s="6" t="s">
        <v>3181</v>
      </c>
      <c r="E954" s="47" t="s">
        <v>2783</v>
      </c>
      <c r="F954" t="s">
        <v>3143</v>
      </c>
      <c r="G954" s="47" t="s">
        <v>2787</v>
      </c>
      <c r="H954" s="44">
        <v>1175</v>
      </c>
      <c r="I954" s="348" t="s">
        <v>44</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0"/>
        <v>Percentage Improvement in Eqpt Efficiency Standards above BAU</v>
      </c>
      <c r="D955" s="6" t="s">
        <v>3181</v>
      </c>
      <c r="E955" s="47" t="s">
        <v>2784</v>
      </c>
      <c r="F955" t="s">
        <v>3143</v>
      </c>
      <c r="G955" s="47" t="s">
        <v>2788</v>
      </c>
      <c r="H955" s="44">
        <v>1176</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0"/>
        <v>Percentage Improvement in Eqpt Efficiency Standards above BAU</v>
      </c>
      <c r="D956" s="6" t="s">
        <v>3181</v>
      </c>
      <c r="E956" s="47" t="s">
        <v>2781</v>
      </c>
      <c r="F956" t="s">
        <v>3143</v>
      </c>
      <c r="G956" s="47" t="s">
        <v>2786</v>
      </c>
      <c r="H956" s="44">
        <v>1177</v>
      </c>
      <c r="I956" s="348" t="s">
        <v>45</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0"/>
        <v>Percentage Improvement in Eqpt Efficiency Standards above BAU</v>
      </c>
      <c r="D957" s="6" t="s">
        <v>3182</v>
      </c>
      <c r="E957" s="47" t="s">
        <v>2443</v>
      </c>
      <c r="F957" t="s">
        <v>3144</v>
      </c>
      <c r="G957" s="47" t="s">
        <v>2449</v>
      </c>
      <c r="H957" s="44">
        <v>1178</v>
      </c>
      <c r="I957" s="349"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0"/>
        <v>Percentage Improvement in Eqpt Efficiency Standards above BAU</v>
      </c>
      <c r="D958" s="6" t="s">
        <v>3182</v>
      </c>
      <c r="E958" s="47" t="s">
        <v>2444</v>
      </c>
      <c r="F958" t="s">
        <v>3144</v>
      </c>
      <c r="G958" s="47" t="s">
        <v>2452</v>
      </c>
      <c r="H958" s="44">
        <v>1179</v>
      </c>
      <c r="I958" s="348" t="s">
        <v>45</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0"/>
        <v>Percentage Improvement in Eqpt Efficiency Standards above BAU</v>
      </c>
      <c r="D959" s="6" t="s">
        <v>3182</v>
      </c>
      <c r="E959" s="47" t="s">
        <v>2445</v>
      </c>
      <c r="F959" t="s">
        <v>3144</v>
      </c>
      <c r="G959" s="47" t="s">
        <v>2453</v>
      </c>
      <c r="H959" s="44">
        <v>1180</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0"/>
        <v>Percentage Improvement in Eqpt Efficiency Standards above BAU</v>
      </c>
      <c r="D960" s="6" t="s">
        <v>3182</v>
      </c>
      <c r="E960" s="47" t="s">
        <v>2446</v>
      </c>
      <c r="F960" t="s">
        <v>3144</v>
      </c>
      <c r="G960" s="47" t="s">
        <v>2450</v>
      </c>
      <c r="H960" s="44">
        <v>1181</v>
      </c>
      <c r="I960" s="348" t="s">
        <v>45</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0"/>
        <v>Percentage Improvement in Eqpt Efficiency Standards above BAU</v>
      </c>
      <c r="D961" s="6" t="s">
        <v>3182</v>
      </c>
      <c r="E961" s="47" t="s">
        <v>2447</v>
      </c>
      <c r="F961" t="s">
        <v>3144</v>
      </c>
      <c r="G961" s="47" t="s">
        <v>2451</v>
      </c>
      <c r="H961" s="44">
        <v>1182</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0"/>
        <v>Percentage Improvement in Eqpt Efficiency Standards above BAU</v>
      </c>
      <c r="D962" s="6" t="s">
        <v>3182</v>
      </c>
      <c r="E962" s="47" t="s">
        <v>2448</v>
      </c>
      <c r="F962" t="s">
        <v>3144</v>
      </c>
      <c r="G962" s="47" t="s">
        <v>2454</v>
      </c>
      <c r="H962" s="44">
        <v>1183</v>
      </c>
      <c r="I962" s="348" t="s">
        <v>45</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0"/>
        <v>Percentage Improvement in Eqpt Efficiency Standards above BAU</v>
      </c>
      <c r="D963" s="6" t="s">
        <v>3182</v>
      </c>
      <c r="E963" s="47" t="s">
        <v>2782</v>
      </c>
      <c r="F963" t="s">
        <v>3144</v>
      </c>
      <c r="G963" s="47" t="s">
        <v>2785</v>
      </c>
      <c r="H963" s="44">
        <v>1184</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0"/>
        <v>Percentage Improvement in Eqpt Efficiency Standards above BAU</v>
      </c>
      <c r="D964" s="6" t="s">
        <v>3182</v>
      </c>
      <c r="E964" s="47" t="s">
        <v>2783</v>
      </c>
      <c r="F964" t="s">
        <v>3144</v>
      </c>
      <c r="G964" s="47" t="s">
        <v>2787</v>
      </c>
      <c r="H964" s="44">
        <v>1185</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0"/>
        <v>Percentage Improvement in Eqpt Efficiency Standards above BAU</v>
      </c>
      <c r="D965" s="6" t="s">
        <v>3182</v>
      </c>
      <c r="E965" s="47" t="s">
        <v>2784</v>
      </c>
      <c r="F965" t="s">
        <v>3144</v>
      </c>
      <c r="G965" s="47" t="s">
        <v>2788</v>
      </c>
      <c r="H965" s="44">
        <v>1186</v>
      </c>
      <c r="I965" s="348" t="s">
        <v>45</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0"/>
        <v>Percentage Improvement in Eqpt Efficiency Standards above BAU</v>
      </c>
      <c r="D966" s="6" t="s">
        <v>3182</v>
      </c>
      <c r="E966" s="47" t="s">
        <v>2781</v>
      </c>
      <c r="F966" t="s">
        <v>3144</v>
      </c>
      <c r="G966" s="47" t="s">
        <v>2786</v>
      </c>
      <c r="H966" s="44">
        <v>1187</v>
      </c>
      <c r="I966" s="348" t="s">
        <v>45</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0"/>
        <v>Percentage Improvement in Eqpt Efficiency Standards above BAU</v>
      </c>
      <c r="D967" s="6" t="s">
        <v>3183</v>
      </c>
      <c r="E967" s="47" t="s">
        <v>2443</v>
      </c>
      <c r="F967" t="s">
        <v>3186</v>
      </c>
      <c r="G967" s="47" t="s">
        <v>2449</v>
      </c>
      <c r="H967" s="44">
        <v>1188</v>
      </c>
      <c r="I967" s="348" t="s">
        <v>44</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0"/>
        <v>Percentage Improvement in Eqpt Efficiency Standards above BAU</v>
      </c>
      <c r="D968" s="6" t="s">
        <v>3183</v>
      </c>
      <c r="E968" s="47" t="s">
        <v>2444</v>
      </c>
      <c r="F968" t="s">
        <v>3186</v>
      </c>
      <c r="G968" s="47" t="s">
        <v>2452</v>
      </c>
      <c r="H968" s="44">
        <v>1189</v>
      </c>
      <c r="I968" s="348"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0"/>
        <v>Percentage Improvement in Eqpt Efficiency Standards above BAU</v>
      </c>
      <c r="D969" s="6" t="s">
        <v>3183</v>
      </c>
      <c r="E969" s="47" t="s">
        <v>2445</v>
      </c>
      <c r="F969" t="s">
        <v>3186</v>
      </c>
      <c r="G969" s="47" t="s">
        <v>2453</v>
      </c>
      <c r="H969" s="44">
        <v>1190</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0"/>
        <v>Percentage Improvement in Eqpt Efficiency Standards above BAU</v>
      </c>
      <c r="D970" s="6" t="s">
        <v>3183</v>
      </c>
      <c r="E970" s="47" t="s">
        <v>2446</v>
      </c>
      <c r="F970" t="s">
        <v>3186</v>
      </c>
      <c r="G970" s="47" t="s">
        <v>2450</v>
      </c>
      <c r="H970" s="44">
        <v>1191</v>
      </c>
      <c r="I970" s="348" t="s">
        <v>45</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0"/>
        <v>Percentage Improvement in Eqpt Efficiency Standards above BAU</v>
      </c>
      <c r="D971" s="6" t="s">
        <v>3183</v>
      </c>
      <c r="E971" s="47" t="s">
        <v>2447</v>
      </c>
      <c r="F971" t="s">
        <v>3186</v>
      </c>
      <c r="G971" s="47" t="s">
        <v>2451</v>
      </c>
      <c r="H971" s="44">
        <v>1192</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0"/>
        <v>Percentage Improvement in Eqpt Efficiency Standards above BAU</v>
      </c>
      <c r="D972" s="6" t="s">
        <v>3183</v>
      </c>
      <c r="E972" s="47" t="s">
        <v>2448</v>
      </c>
      <c r="F972" t="s">
        <v>3186</v>
      </c>
      <c r="G972" s="47" t="s">
        <v>2454</v>
      </c>
      <c r="H972" s="44">
        <v>1193</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0"/>
        <v>Percentage Improvement in Eqpt Efficiency Standards above BAU</v>
      </c>
      <c r="D973" s="6" t="s">
        <v>3183</v>
      </c>
      <c r="E973" s="47" t="s">
        <v>2782</v>
      </c>
      <c r="F973" t="s">
        <v>3186</v>
      </c>
      <c r="G973" s="47" t="s">
        <v>2785</v>
      </c>
      <c r="H973" s="44">
        <v>1194</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0"/>
        <v>Percentage Improvement in Eqpt Efficiency Standards above BAU</v>
      </c>
      <c r="D974" s="6" t="s">
        <v>3183</v>
      </c>
      <c r="E974" s="47" t="s">
        <v>2783</v>
      </c>
      <c r="F974" t="s">
        <v>3186</v>
      </c>
      <c r="G974" s="47" t="s">
        <v>2787</v>
      </c>
      <c r="H974" s="44">
        <v>1195</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0"/>
        <v>Percentage Improvement in Eqpt Efficiency Standards above BAU</v>
      </c>
      <c r="D975" s="6" t="s">
        <v>3183</v>
      </c>
      <c r="E975" s="47" t="s">
        <v>2784</v>
      </c>
      <c r="F975" t="s">
        <v>3186</v>
      </c>
      <c r="G975" s="47" t="s">
        <v>2788</v>
      </c>
      <c r="H975" s="44">
        <v>1196</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0"/>
        <v>Percentage Improvement in Eqpt Efficiency Standards above BAU</v>
      </c>
      <c r="D976" s="6" t="s">
        <v>3183</v>
      </c>
      <c r="E976" s="47" t="s">
        <v>2781</v>
      </c>
      <c r="F976" t="s">
        <v>3186</v>
      </c>
      <c r="G976" s="47" t="s">
        <v>2786</v>
      </c>
      <c r="H976" s="44">
        <v>1197</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0"/>
        <v>Percentage Improvement in Eqpt Efficiency Standards above BAU</v>
      </c>
      <c r="D977" s="6" t="s">
        <v>3184</v>
      </c>
      <c r="E977" s="47" t="s">
        <v>2443</v>
      </c>
      <c r="F977" t="s">
        <v>3145</v>
      </c>
      <c r="G977" s="47" t="s">
        <v>2449</v>
      </c>
      <c r="H977" s="44">
        <v>1198</v>
      </c>
      <c r="I977" s="348" t="s">
        <v>44</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0"/>
        <v>Percentage Improvement in Eqpt Efficiency Standards above BAU</v>
      </c>
      <c r="D978" s="6" t="s">
        <v>3184</v>
      </c>
      <c r="E978" s="47" t="s">
        <v>2444</v>
      </c>
      <c r="F978" t="s">
        <v>3145</v>
      </c>
      <c r="G978" s="47" t="s">
        <v>2452</v>
      </c>
      <c r="H978" s="44">
        <v>1199</v>
      </c>
      <c r="I978" s="348" t="s">
        <v>45</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0"/>
        <v>Percentage Improvement in Eqpt Efficiency Standards above BAU</v>
      </c>
      <c r="D979" s="6" t="s">
        <v>3184</v>
      </c>
      <c r="E979" s="47" t="s">
        <v>2445</v>
      </c>
      <c r="F979" t="s">
        <v>3145</v>
      </c>
      <c r="G979" s="47" t="s">
        <v>2453</v>
      </c>
      <c r="H979" s="44">
        <v>1200</v>
      </c>
      <c r="I979" s="348" t="s">
        <v>44</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0"/>
        <v>Percentage Improvement in Eqpt Efficiency Standards above BAU</v>
      </c>
      <c r="D980" s="6" t="s">
        <v>3184</v>
      </c>
      <c r="E980" s="47" t="s">
        <v>2446</v>
      </c>
      <c r="F980" t="s">
        <v>3145</v>
      </c>
      <c r="G980" s="47" t="s">
        <v>2450</v>
      </c>
      <c r="H980" s="44">
        <v>1201</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0"/>
        <v>Percentage Improvement in Eqpt Efficiency Standards above BAU</v>
      </c>
      <c r="D981" s="6" t="s">
        <v>3184</v>
      </c>
      <c r="E981" s="47" t="s">
        <v>2447</v>
      </c>
      <c r="F981" t="s">
        <v>3145</v>
      </c>
      <c r="G981" s="47" t="s">
        <v>2451</v>
      </c>
      <c r="H981" s="44">
        <v>1202</v>
      </c>
      <c r="I981" s="348" t="s">
        <v>44</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0"/>
        <v>Percentage Improvement in Eqpt Efficiency Standards above BAU</v>
      </c>
      <c r="D982" s="6" t="s">
        <v>3184</v>
      </c>
      <c r="E982" s="47" t="s">
        <v>2448</v>
      </c>
      <c r="F982" t="s">
        <v>3145</v>
      </c>
      <c r="G982" s="47" t="s">
        <v>2454</v>
      </c>
      <c r="H982" s="44">
        <v>1203</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0"/>
        <v>Percentage Improvement in Eqpt Efficiency Standards above BAU</v>
      </c>
      <c r="D983" s="6" t="s">
        <v>3184</v>
      </c>
      <c r="E983" s="47" t="s">
        <v>2782</v>
      </c>
      <c r="F983" t="s">
        <v>3145</v>
      </c>
      <c r="G983" s="47" t="s">
        <v>2785</v>
      </c>
      <c r="H983" s="44">
        <v>1204</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0"/>
        <v>Percentage Improvement in Eqpt Efficiency Standards above BAU</v>
      </c>
      <c r="D984" s="6" t="s">
        <v>3184</v>
      </c>
      <c r="E984" s="47" t="s">
        <v>2783</v>
      </c>
      <c r="F984" t="s">
        <v>3145</v>
      </c>
      <c r="G984" s="47" t="s">
        <v>2787</v>
      </c>
      <c r="H984" s="44">
        <v>1205</v>
      </c>
      <c r="I984" s="348" t="s">
        <v>44</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0"/>
        <v>Percentage Improvement in Eqpt Efficiency Standards above BAU</v>
      </c>
      <c r="D985" s="6" t="s">
        <v>3184</v>
      </c>
      <c r="E985" s="47" t="s">
        <v>2784</v>
      </c>
      <c r="F985" t="s">
        <v>3145</v>
      </c>
      <c r="G985" s="47" t="s">
        <v>2788</v>
      </c>
      <c r="H985" s="44">
        <v>1206</v>
      </c>
      <c r="I985" s="348" t="s">
        <v>44</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0"/>
        <v>Percentage Improvement in Eqpt Efficiency Standards above BAU</v>
      </c>
      <c r="D986" s="6" t="s">
        <v>3184</v>
      </c>
      <c r="E986" s="47" t="s">
        <v>2781</v>
      </c>
      <c r="F986" t="s">
        <v>3145</v>
      </c>
      <c r="G986" s="47" t="s">
        <v>2786</v>
      </c>
      <c r="H986" s="44">
        <v>1207</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Material Efficiency, Longevity, &amp; Re-Use</v>
      </c>
      <c r="C987" t="s">
        <v>2479</v>
      </c>
      <c r="D987" s="47" t="s">
        <v>3172</v>
      </c>
      <c r="E987" s="47"/>
      <c r="F987" s="6" t="s">
        <v>3135</v>
      </c>
      <c r="G987" s="47"/>
      <c r="H987" s="44">
        <v>429</v>
      </c>
      <c r="I987" s="348" t="s">
        <v>44</v>
      </c>
      <c r="J987" s="278" t="str">
        <f>IF(ISBLANK(INDEX('Policy Characteristics'!D:D,MATCH($C987,'Policy Characteristics'!$C:$C,0))),"",INDEX('Policy Characteristics'!D:D,MATCH($C987,'Policy Characteristics'!$C:$C,0)))</f>
        <v>Material Efficiency, Longevity, &amp; Re-Use</v>
      </c>
      <c r="K987" s="277" t="str">
        <f>IF(ISBLANK(INDEX('Policy Characteristics'!E:E,MATCH($C987,'Policy Characteristics'!$C:$C,0))),"",INDEX('Policy Characteristics'!E:E,MATCH($C987,'Policy Characteristics'!$C:$C,0)))</f>
        <v>indst reduce nonenergy product demand</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1</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demand reduction</v>
      </c>
      <c r="P987" s="277" t="str">
        <f>IF(ISBLANK(INDEX('Policy Characteristics'!J:J,MATCH($C987,'Policy Characteristics'!$C:$C,0))),"",INDEX('Policy Characteristics'!J:J,MATCH($C987,'Policy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7" s="277" t="str">
        <f>IF(ISBLANK(INDEX('Policy Characteristics'!K:K,MATCH($C987,'Policy Characteristics'!$C:$C,0))),"",INDEX('Policy Characteristics'!K:K,MATCH($C987,'Policy Characteristics'!$C:$C,0)))</f>
        <v/>
      </c>
      <c r="R987" s="277" t="str">
        <f>IF(ISBLANK(INDEX('Policy Characteristics'!L:L,MATCH($C987,'Policy Characteristics'!$C:$C,0))),"",INDEX('Policy Characteristics'!L:L,MATCH($C987,'Policy Characteristics'!$C:$C,0)))</f>
        <v>material-efficiency-longevity-reuse.html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Material Efficiency, Longevity, &amp; Re-Use</v>
      </c>
      <c r="C988" s="277" t="str">
        <f t="shared" ref="C988" si="41">C$987</f>
        <v>Percent Reduction in Nonenergy Nonagriculture Industry Product Demand</v>
      </c>
      <c r="D988" s="6" t="s">
        <v>3173</v>
      </c>
      <c r="E988" s="47"/>
      <c r="F988" s="6" t="s">
        <v>2651</v>
      </c>
      <c r="G988" s="47"/>
      <c r="H988" s="44">
        <v>430</v>
      </c>
      <c r="I988" s="348" t="s">
        <v>44</v>
      </c>
      <c r="J988" s="278" t="str">
        <f>IF(ISBLANK(INDEX('Policy Characteristics'!D:D,MATCH($C988,'Policy Characteristics'!$C:$C,0))),"",INDEX('Policy Characteristics'!D:D,MATCH($C988,'Policy Characteristics'!$C:$C,0)))</f>
        <v>Material Efficiency, Longevity, &amp; Re-Use</v>
      </c>
      <c r="K988" s="277" t="str">
        <f>IF(ISBLANK(INDEX('Policy Characteristics'!E:E,MATCH($C988,'Policy Characteristics'!$C:$C,0))),"",INDEX('Policy Characteristics'!E:E,MATCH($C988,'Policy Characteristics'!$C:$C,0)))</f>
        <v>indst reduce nonenergy product demand</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1</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demand reduction</v>
      </c>
      <c r="P988" s="277" t="str">
        <f>IF(ISBLANK(INDEX('Policy Characteristics'!J:J,MATCH($C988,'Policy Characteristics'!$C:$C,0))),"",INDEX('Policy Characteristics'!J:J,MATCH($C988,'Policy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8" s="277" t="str">
        <f>IF(ISBLANK(INDEX('Policy Characteristics'!K:K,MATCH($C988,'Policy Characteristics'!$C:$C,0))),"",INDEX('Policy Characteristics'!K:K,MATCH($C988,'Policy Characteristics'!$C:$C,0)))</f>
        <v/>
      </c>
      <c r="R988" s="277" t="str">
        <f>IF(ISBLANK(INDEX('Policy Characteristics'!L:L,MATCH($C988,'Policy Characteristics'!$C:$C,0))),"",INDEX('Policy Characteristics'!L:L,MATCH($C988,'Policy Characteristics'!$C:$C,0)))</f>
        <v>material-efficiency-longevity-reuse.html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Material Efficiency, Longevity, &amp; Re-Use</v>
      </c>
      <c r="C989" s="277" t="str">
        <f t="shared" ref="C989" si="42">C$987</f>
        <v>Percent Reduction in Nonenergy Nonagriculture Industry Product Demand</v>
      </c>
      <c r="D989" s="6" t="s">
        <v>3183</v>
      </c>
      <c r="E989" s="47"/>
      <c r="F989" s="6" t="s">
        <v>3186</v>
      </c>
      <c r="G989" s="47"/>
      <c r="H989" s="44">
        <v>432</v>
      </c>
      <c r="I989" s="348" t="s">
        <v>44</v>
      </c>
      <c r="J989" s="278" t="str">
        <f>IF(ISBLANK(INDEX('Policy Characteristics'!D:D,MATCH($C989,'Policy Characteristics'!$C:$C,0))),"",INDEX('Policy Characteristics'!D:D,MATCH($C989,'Policy Characteristics'!$C:$C,0)))</f>
        <v>Material Efficiency, Longevity, &amp; Re-Use</v>
      </c>
      <c r="K989" s="277" t="str">
        <f>IF(ISBLANK(INDEX('Policy Characteristics'!E:E,MATCH($C989,'Policy Characteristics'!$C:$C,0))),"",INDEX('Policy Characteristics'!E:E,MATCH($C989,'Policy Characteristics'!$C:$C,0)))</f>
        <v>indst reduce nonenergy product demand</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1</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demand reduction</v>
      </c>
      <c r="P989" s="277" t="str">
        <f>IF(ISBLANK(INDEX('Policy Characteristics'!J:J,MATCH($C989,'Policy Characteristics'!$C:$C,0))),"",INDEX('Policy Characteristics'!J:J,MATCH($C989,'Policy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9" s="277" t="str">
        <f>IF(ISBLANK(INDEX('Policy Characteristics'!K:K,MATCH($C989,'Policy Characteristics'!$C:$C,0))),"",INDEX('Policy Characteristics'!K:K,MATCH($C989,'Policy Characteristics'!$C:$C,0)))</f>
        <v/>
      </c>
      <c r="R989" s="277" t="str">
        <f>IF(ISBLANK(INDEX('Policy Characteristics'!L:L,MATCH($C989,'Policy Characteristics'!$C:$C,0))),"",INDEX('Policy Characteristics'!L:L,MATCH($C989,'Policy Characteristics'!$C:$C,0)))</f>
        <v>material-efficiency-longevity-reuse.html</v>
      </c>
    </row>
    <row r="990" spans="1:18"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Methane Capture</v>
      </c>
      <c r="C990" t="s">
        <v>303</v>
      </c>
      <c r="D990" s="47" t="s">
        <v>3162</v>
      </c>
      <c r="E990" s="47"/>
      <c r="F990" t="s">
        <v>3126</v>
      </c>
      <c r="G990" s="47"/>
      <c r="H990" s="44">
        <v>1458</v>
      </c>
      <c r="I990" s="348" t="s">
        <v>44</v>
      </c>
      <c r="J990" s="278" t="str">
        <f>IF(ISBLANK(INDEX('Policy Characteristics'!D:D,MATCH($C990,'Policy Characteristics'!$C:$C,0))),"",INDEX('Policy Characteristics'!D:D,MATCH($C990,'Policy Characteristics'!$C:$C,0)))</f>
        <v>Methane Capture and Destruction</v>
      </c>
      <c r="K990" s="277" t="str">
        <f>IF(ISBLANK(INDEX('Policy Characteristics'!E:E,MATCH($C990,'Policy Characteristics'!$C:$C,0))),"",INDEX('Policy Characteristics'!E:E,MATCH($C990,'Policy Characteristics'!$C:$C,0)))</f>
        <v>indst methane capture</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1</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of potential achieved</v>
      </c>
      <c r="P990" s="277" t="str">
        <f>IF(ISBLANK(INDEX('Policy Characteristics'!J:J,MATCH($C990,'Policy Characteristics'!$C:$C,0))),"",INDEX('Policy Characteristics'!J:J,MATCH($C990,'Policy Characteristics'!$C:$C,0)))</f>
        <v>**Description:** This policy reduces methane emissions from the selected industry by increasing the capture of methane that is currently being released into the atmosphere (for example, stopping leaks from wellheads, pipes, coal mines, landfills, etc.).</v>
      </c>
      <c r="Q990" s="277" t="str">
        <f>IF(ISBLANK(INDEX('Policy Characteristics'!K:K,MATCH($C990,'Policy Characteristics'!$C:$C,0))),"",INDEX('Policy Characteristics'!K:K,MATCH($C990,'Policy Characteristics'!$C:$C,0)))</f>
        <v>industry-ag-main.html#methane-capture</v>
      </c>
      <c r="R990" s="277" t="str">
        <f>IF(ISBLANK(INDEX('Policy Characteristics'!L:L,MATCH($C990,'Policy Characteristics'!$C:$C,0))),"",INDEX('Policy Characteristics'!L:L,MATCH($C990,'Policy Characteristics'!$C:$C,0)))</f>
        <v>methane-capture.html</v>
      </c>
    </row>
    <row r="991" spans="1:18"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Methane Capture</v>
      </c>
      <c r="C991" s="277" t="str">
        <f t="shared" ref="C991:C993" si="43">C$990</f>
        <v>Fraction of Methane Capture Opportunities Achieved</v>
      </c>
      <c r="D991" s="47" t="s">
        <v>3182</v>
      </c>
      <c r="E991" s="47"/>
      <c r="F991" t="s">
        <v>3144</v>
      </c>
      <c r="G991" s="47"/>
      <c r="H991" s="44">
        <v>1459</v>
      </c>
      <c r="I991" s="348" t="s">
        <v>44</v>
      </c>
      <c r="J991" s="278" t="str">
        <f>IF(ISBLANK(INDEX('Policy Characteristics'!D:D,MATCH($C991,'Policy Characteristics'!$C:$C,0))),"",INDEX('Policy Characteristics'!D:D,MATCH($C991,'Policy Characteristics'!$C:$C,0)))</f>
        <v>Methane Capture and Destruction</v>
      </c>
      <c r="K991" s="277" t="str">
        <f>IF(ISBLANK(INDEX('Policy Characteristics'!E:E,MATCH($C991,'Policy Characteristics'!$C:$C,0))),"",INDEX('Policy Characteristics'!E:E,MATCH($C991,'Policy Characteristics'!$C:$C,0)))</f>
        <v>indst methane capture</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1</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of potential achieved</v>
      </c>
      <c r="P991" s="277" t="str">
        <f>IF(ISBLANK(INDEX('Policy Characteristics'!J:J,MATCH($C991,'Policy Characteristics'!$C:$C,0))),"",INDEX('Policy Characteristics'!J:J,MATCH($C991,'Policy Characteristics'!$C:$C,0)))</f>
        <v>**Description:** This policy reduces methane emissions from the selected industry by increasing the capture of methane that is currently being released into the atmosphere (for example, stopping leaks from wellheads, pipes, coal mines, landfills, etc.).</v>
      </c>
      <c r="Q991" s="277" t="str">
        <f>IF(ISBLANK(INDEX('Policy Characteristics'!K:K,MATCH($C991,'Policy Characteristics'!$C:$C,0))),"",INDEX('Policy Characteristics'!K:K,MATCH($C991,'Policy Characteristics'!$C:$C,0)))</f>
        <v>industry-ag-main.html#methane-capture</v>
      </c>
      <c r="R991" s="277" t="str">
        <f>IF(ISBLANK(INDEX('Policy Characteristics'!L:L,MATCH($C991,'Policy Characteristics'!$C:$C,0))),"",INDEX('Policy Characteristics'!L:L,MATCH($C991,'Policy Characteristics'!$C:$C,0)))</f>
        <v>methane-capture.html</v>
      </c>
    </row>
    <row r="992" spans="1:18"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Methane Capture</v>
      </c>
      <c r="C992" s="277" t="str">
        <f t="shared" si="43"/>
        <v>Fraction of Methane Capture Opportunities Achieved</v>
      </c>
      <c r="D992" s="47" t="s">
        <v>3161</v>
      </c>
      <c r="E992" s="47"/>
      <c r="F992" t="s">
        <v>2836</v>
      </c>
      <c r="G992" s="47"/>
      <c r="H992" s="44">
        <v>513</v>
      </c>
      <c r="I992" s="348" t="s">
        <v>44</v>
      </c>
      <c r="J992" s="278" t="str">
        <f>IF(ISBLANK(INDEX('Policy Characteristics'!D:D,MATCH($C992,'Policy Characteristics'!$C:$C,0))),"",INDEX('Policy Characteristics'!D:D,MATCH($C992,'Policy Characteristics'!$C:$C,0)))</f>
        <v>Methane Capture and Destruction</v>
      </c>
      <c r="K992" s="277" t="str">
        <f>IF(ISBLANK(INDEX('Policy Characteristics'!E:E,MATCH($C992,'Policy Characteristics'!$C:$C,0))),"",INDEX('Policy Characteristics'!E:E,MATCH($C992,'Policy Characteristics'!$C:$C,0)))</f>
        <v>indst methane capture</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1</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of potential achieved</v>
      </c>
      <c r="P992" s="277" t="str">
        <f>IF(ISBLANK(INDEX('Policy Characteristics'!J:J,MATCH($C992,'Policy Characteristics'!$C:$C,0))),"",INDEX('Policy Characteristics'!J:J,MATCH($C992,'Policy Characteristics'!$C:$C,0)))</f>
        <v>**Description:** This policy reduces methane emissions from the selected industry by increasing the capture of methane that is currently being released into the atmosphere (for example, stopping leaks from wellheads, pipes, coal mines, landfills, etc.).</v>
      </c>
      <c r="Q992" s="277" t="str">
        <f>IF(ISBLANK(INDEX('Policy Characteristics'!K:K,MATCH($C992,'Policy Characteristics'!$C:$C,0))),"",INDEX('Policy Characteristics'!K:K,MATCH($C992,'Policy Characteristics'!$C:$C,0)))</f>
        <v>industry-ag-main.html#methane-capture</v>
      </c>
      <c r="R992" s="277" t="str">
        <f>IF(ISBLANK(INDEX('Policy Characteristics'!L:L,MATCH($C992,'Policy Characteristics'!$C:$C,0))),"",INDEX('Policy Characteristics'!L:L,MATCH($C992,'Policy Characteristics'!$C:$C,0)))</f>
        <v>methane-capture.html</v>
      </c>
    </row>
    <row r="993" spans="1:18"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Methane Capture</v>
      </c>
      <c r="C993" s="277" t="str">
        <f t="shared" si="43"/>
        <v>Fraction of Methane Capture Opportunities Achieved</v>
      </c>
      <c r="D993" s="47" t="s">
        <v>3183</v>
      </c>
      <c r="E993" s="47"/>
      <c r="F993" t="s">
        <v>3186</v>
      </c>
      <c r="G993" s="47"/>
      <c r="H993" s="44">
        <v>514</v>
      </c>
      <c r="I993" s="348" t="s">
        <v>44</v>
      </c>
      <c r="J993" s="278" t="str">
        <f>IF(ISBLANK(INDEX('Policy Characteristics'!D:D,MATCH($C993,'Policy Characteristics'!$C:$C,0))),"",INDEX('Policy Characteristics'!D:D,MATCH($C993,'Policy Characteristics'!$C:$C,0)))</f>
        <v>Methane Capture and Destruction</v>
      </c>
      <c r="K993" s="277" t="str">
        <f>IF(ISBLANK(INDEX('Policy Characteristics'!E:E,MATCH($C993,'Policy Characteristics'!$C:$C,0))),"",INDEX('Policy Characteristics'!E:E,MATCH($C993,'Policy Characteristics'!$C:$C,0)))</f>
        <v>indst methane capture</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1</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of potential achieved</v>
      </c>
      <c r="P993" s="277" t="str">
        <f>IF(ISBLANK(INDEX('Policy Characteristics'!J:J,MATCH($C993,'Policy Characteristics'!$C:$C,0))),"",INDEX('Policy Characteristics'!J:J,MATCH($C993,'Policy Characteristics'!$C:$C,0)))</f>
        <v>**Description:** This policy reduces methane emissions from the selected industry by increasing the capture of methane that is currently being released into the atmosphere (for example, stopping leaks from wellheads, pipes, coal mines, landfills, etc.).</v>
      </c>
      <c r="Q993" s="277" t="str">
        <f>IF(ISBLANK(INDEX('Policy Characteristics'!K:K,MATCH($C993,'Policy Characteristics'!$C:$C,0))),"",INDEX('Policy Characteristics'!K:K,MATCH($C993,'Policy Characteristics'!$C:$C,0)))</f>
        <v>industry-ag-main.html#methane-capture</v>
      </c>
      <c r="R993" s="277" t="str">
        <f>IF(ISBLANK(INDEX('Policy Characteristics'!L:L,MATCH($C993,'Policy Characteristics'!$C:$C,0))),"",INDEX('Policy Characteristics'!L:L,MATCH($C993,'Policy Characteristics'!$C:$C,0)))</f>
        <v>methane-capture.html</v>
      </c>
    </row>
    <row r="994" spans="1:18"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Methane Destruction</v>
      </c>
      <c r="C994" t="s">
        <v>304</v>
      </c>
      <c r="D994" s="47" t="s">
        <v>3162</v>
      </c>
      <c r="E994" s="47"/>
      <c r="F994" t="s">
        <v>3126</v>
      </c>
      <c r="G994" s="47"/>
      <c r="H994" s="44">
        <v>1460</v>
      </c>
      <c r="I994" s="348" t="s">
        <v>44</v>
      </c>
      <c r="J994" s="278" t="str">
        <f>IF(ISBLANK(INDEX('Policy Characteristics'!D:D,MATCH($C994,'Policy Characteristics'!$C:$C,0))),"",INDEX('Policy Characteristics'!D:D,MATCH($C994,'Policy Characteristics'!$C:$C,0)))</f>
        <v>Methane Capture and Destruction</v>
      </c>
      <c r="K994" s="277" t="str">
        <f>IF(ISBLANK(INDEX('Policy Characteristics'!E:E,MATCH($C994,'Policy Characteristics'!$C:$C,0))),"",INDEX('Policy Characteristics'!E:E,MATCH($C994,'Policy Characteristics'!$C:$C,0)))</f>
        <v>indst methane destruction</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1</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of potential achieved</v>
      </c>
      <c r="P994" s="277" t="str">
        <f>IF(ISBLANK(INDEX('Policy Characteristics'!J:J,MATCH($C994,'Policy Characteristics'!$C:$C,0))),"",INDEX('Policy Characteristics'!J:J,MATCH($C994,'Policy Characteristics'!$C:$C,0)))</f>
        <v>**Description:** This policy reduces methane emissions from the selected industry by increasing the burning of methane that is currently being released into the atmosphere (i.e. flaring instead of venting/leaking).</v>
      </c>
      <c r="Q994" s="277" t="str">
        <f>IF(ISBLANK(INDEX('Policy Characteristics'!K:K,MATCH($C994,'Policy Characteristics'!$C:$C,0))),"",INDEX('Policy Characteristics'!K:K,MATCH($C994,'Policy Characteristics'!$C:$C,0)))</f>
        <v>industry-ag-main.html#methane-destr</v>
      </c>
      <c r="R994" s="277" t="str">
        <f>IF(ISBLANK(INDEX('Policy Characteristics'!L:L,MATCH($C994,'Policy Characteristics'!$C:$C,0))),"",INDEX('Policy Characteristics'!L:L,MATCH($C994,'Policy Characteristics'!$C:$C,0)))</f>
        <v>methane-destruction.html</v>
      </c>
    </row>
    <row r="995" spans="1:18"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Methane Destruction</v>
      </c>
      <c r="C995" s="277" t="str">
        <f t="shared" ref="C995:C997" si="44">C$994</f>
        <v>Fraction of Methane Destruction Opportunities Achieved</v>
      </c>
      <c r="D995" s="47" t="s">
        <v>3182</v>
      </c>
      <c r="E995" s="47"/>
      <c r="F995" t="s">
        <v>3144</v>
      </c>
      <c r="G995" s="47"/>
      <c r="H995" s="44">
        <v>1461</v>
      </c>
      <c r="I995" s="348" t="s">
        <v>44</v>
      </c>
      <c r="J995" s="278" t="str">
        <f>IF(ISBLANK(INDEX('Policy Characteristics'!D:D,MATCH($C995,'Policy Characteristics'!$C:$C,0))),"",INDEX('Policy Characteristics'!D:D,MATCH($C995,'Policy Characteristics'!$C:$C,0)))</f>
        <v>Methane Capture and Destruction</v>
      </c>
      <c r="K995" s="277" t="str">
        <f>IF(ISBLANK(INDEX('Policy Characteristics'!E:E,MATCH($C995,'Policy Characteristics'!$C:$C,0))),"",INDEX('Policy Characteristics'!E:E,MATCH($C995,'Policy Characteristics'!$C:$C,0)))</f>
        <v>indst methane destruction</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1</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of potential achieved</v>
      </c>
      <c r="P995" s="277" t="str">
        <f>IF(ISBLANK(INDEX('Policy Characteristics'!J:J,MATCH($C995,'Policy Characteristics'!$C:$C,0))),"",INDEX('Policy Characteristics'!J:J,MATCH($C995,'Policy Characteristics'!$C:$C,0)))</f>
        <v>**Description:** This policy reduces methane emissions from the selected industry by increasing the burning of methane that is currently being released into the atmosphere (i.e. flaring instead of venting/leaking).</v>
      </c>
      <c r="Q995" s="277" t="str">
        <f>IF(ISBLANK(INDEX('Policy Characteristics'!K:K,MATCH($C995,'Policy Characteristics'!$C:$C,0))),"",INDEX('Policy Characteristics'!K:K,MATCH($C995,'Policy Characteristics'!$C:$C,0)))</f>
        <v>industry-ag-main.html#methane-destr</v>
      </c>
      <c r="R995" s="277" t="str">
        <f>IF(ISBLANK(INDEX('Policy Characteristics'!L:L,MATCH($C995,'Policy Characteristics'!$C:$C,0))),"",INDEX('Policy Characteristics'!L:L,MATCH($C995,'Policy Characteristics'!$C:$C,0)))</f>
        <v>methane-destruction.html</v>
      </c>
    </row>
    <row r="996" spans="1:18"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Methane Destruction</v>
      </c>
      <c r="C996" s="277" t="str">
        <f t="shared" si="44"/>
        <v>Fraction of Methane Destruction Opportunities Achieved</v>
      </c>
      <c r="D996" s="47" t="s">
        <v>3161</v>
      </c>
      <c r="E996" s="47"/>
      <c r="F996" t="s">
        <v>2836</v>
      </c>
      <c r="G996" s="47"/>
      <c r="H996" s="44">
        <v>515</v>
      </c>
      <c r="I996" s="348" t="s">
        <v>44</v>
      </c>
      <c r="J996" s="278" t="str">
        <f>IF(ISBLANK(INDEX('Policy Characteristics'!D:D,MATCH($C996,'Policy Characteristics'!$C:$C,0))),"",INDEX('Policy Characteristics'!D:D,MATCH($C996,'Policy Characteristics'!$C:$C,0)))</f>
        <v>Methane Capture and Destruction</v>
      </c>
      <c r="K996" s="277" t="str">
        <f>IF(ISBLANK(INDEX('Policy Characteristics'!E:E,MATCH($C996,'Policy Characteristics'!$C:$C,0))),"",INDEX('Policy Characteristics'!E:E,MATCH($C996,'Policy Characteristics'!$C:$C,0)))</f>
        <v>indst methane destruction</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1</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of potential achieved</v>
      </c>
      <c r="P996" s="277" t="str">
        <f>IF(ISBLANK(INDEX('Policy Characteristics'!J:J,MATCH($C996,'Policy Characteristics'!$C:$C,0))),"",INDEX('Policy Characteristics'!J:J,MATCH($C996,'Policy Characteristics'!$C:$C,0)))</f>
        <v>**Description:** This policy reduces methane emissions from the selected industry by increasing the burning of methane that is currently being released into the atmosphere (i.e. flaring instead of venting/leaking).</v>
      </c>
      <c r="Q996" s="277" t="str">
        <f>IF(ISBLANK(INDEX('Policy Characteristics'!K:K,MATCH($C996,'Policy Characteristics'!$C:$C,0))),"",INDEX('Policy Characteristics'!K:K,MATCH($C996,'Policy Characteristics'!$C:$C,0)))</f>
        <v>industry-ag-main.html#methane-destr</v>
      </c>
      <c r="R996" s="277" t="str">
        <f>IF(ISBLANK(INDEX('Policy Characteristics'!L:L,MATCH($C996,'Policy Characteristics'!$C:$C,0))),"",INDEX('Policy Characteristics'!L:L,MATCH($C996,'Policy Characteristics'!$C:$C,0)))</f>
        <v>methane-destruction.html</v>
      </c>
    </row>
    <row r="997" spans="1:18"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Methane Destruction</v>
      </c>
      <c r="C997" s="277" t="str">
        <f t="shared" si="44"/>
        <v>Fraction of Methane Destruction Opportunities Achieved</v>
      </c>
      <c r="D997" s="47" t="s">
        <v>3183</v>
      </c>
      <c r="E997" s="47"/>
      <c r="F997" t="s">
        <v>3186</v>
      </c>
      <c r="G997" s="47"/>
      <c r="H997" s="44">
        <v>516</v>
      </c>
      <c r="I997" s="348" t="s">
        <v>44</v>
      </c>
      <c r="J997" s="278" t="str">
        <f>IF(ISBLANK(INDEX('Policy Characteristics'!D:D,MATCH($C997,'Policy Characteristics'!$C:$C,0))),"",INDEX('Policy Characteristics'!D:D,MATCH($C997,'Policy Characteristics'!$C:$C,0)))</f>
        <v>Methane Capture and Destruction</v>
      </c>
      <c r="K997" s="277" t="str">
        <f>IF(ISBLANK(INDEX('Policy Characteristics'!E:E,MATCH($C997,'Policy Characteristics'!$C:$C,0))),"",INDEX('Policy Characteristics'!E:E,MATCH($C997,'Policy Characteristics'!$C:$C,0)))</f>
        <v>indst methane destruction</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1</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of potential achieved</v>
      </c>
      <c r="P997" s="277" t="str">
        <f>IF(ISBLANK(INDEX('Policy Characteristics'!J:J,MATCH($C997,'Policy Characteristics'!$C:$C,0))),"",INDEX('Policy Characteristics'!J:J,MATCH($C997,'Policy Characteristics'!$C:$C,0)))</f>
        <v>**Description:** This policy reduces methane emissions from the selected industry by increasing the burning of methane that is currently being released into the atmosphere (i.e. flaring instead of venting/leaking).</v>
      </c>
      <c r="Q997" s="277" t="str">
        <f>IF(ISBLANK(INDEX('Policy Characteristics'!K:K,MATCH($C997,'Policy Characteristics'!$C:$C,0))),"",INDEX('Policy Characteristics'!K:K,MATCH($C997,'Policy Characteristics'!$C:$C,0)))</f>
        <v>industry-ag-main.html#methane-destr</v>
      </c>
      <c r="R997" s="277" t="str">
        <f>IF(ISBLANK(INDEX('Policy Characteristics'!L:L,MATCH($C997,'Policy Characteristics'!$C:$C,0))),"",INDEX('Policy Characteristics'!L:L,MATCH($C997,'Policy Characteristics'!$C:$C,0)))</f>
        <v>methane-destruction.html</v>
      </c>
    </row>
    <row r="998" spans="1:18"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N2O Abatement</v>
      </c>
      <c r="C998" s="1" t="s">
        <v>3357</v>
      </c>
      <c r="D998" s="47"/>
      <c r="E998" s="47"/>
      <c r="F998"/>
      <c r="G998" s="47"/>
      <c r="H998" s="44">
        <v>1562</v>
      </c>
      <c r="I998" s="348" t="s">
        <v>44</v>
      </c>
      <c r="J998" s="278" t="str">
        <f>IF(ISBLANK(INDEX('Policy Characteristics'!D:D,MATCH($C998,'Policy Characteristics'!$C:$C,0))),"",INDEX('Policy Characteristics'!D:D,MATCH($C998,'Policy Characteristics'!$C:$C,0)))</f>
        <v>N2O Abatement</v>
      </c>
      <c r="K998" s="277" t="str">
        <f>IF(ISBLANK(INDEX('Policy Characteristics'!E:E,MATCH($C998,'Policy Characteristics'!$C:$C,0))),"",INDEX('Policy Characteristics'!E:E,MATCH($C998,'Policy Characteristics'!$C:$C,0)))</f>
        <v>indst N2O abatement</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of potential achieved</v>
      </c>
      <c r="P998" s="277" t="str">
        <f>IF(ISBLANK(INDEX('Policy Characteristics'!J:J,MATCH($C998,'Policy Characteristics'!$C:$C,0))),"",INDEX('Policy Characteristics'!J:J,MATCH($C998,'Policy Characteristics'!$C:$C,0)))</f>
        <v>**Description:** This policy reduces nitrous oxide (N2O) process emissions from the chemicals industry (primarily from the production of nitric acid and adipic acid) by destroying the N2O rather than venting it to the atmosphere.</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
      </c>
    </row>
    <row r="999" spans="1:18"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Reduce Fossil Fuel Exports</v>
      </c>
      <c r="C999" t="s">
        <v>2540</v>
      </c>
      <c r="D999" s="6" t="s">
        <v>473</v>
      </c>
      <c r="E999" s="47"/>
      <c r="F999" s="6" t="s">
        <v>470</v>
      </c>
      <c r="G999" s="47"/>
      <c r="H999" s="44">
        <v>451</v>
      </c>
      <c r="I999" s="348" t="s">
        <v>44</v>
      </c>
      <c r="J999" s="278" t="str">
        <f>IF(ISBLANK(INDEX('Policy Characteristics'!D:D,MATCH($C999,'Policy Characteristics'!$C:$C,0))),"",INDEX('Policy Characteristics'!D:D,MATCH($C999,'Policy Characteristics'!$C:$C,0)))</f>
        <v>Percent Reduction in Fossil Fuel Exports</v>
      </c>
      <c r="K999" s="277" t="str">
        <f>IF(ISBLANK(INDEX('Policy Characteristics'!E:E,MATCH($C999,'Policy Characteristics'!$C:$C,0))),"",INDEX('Policy Characteristics'!E:E,MATCH($C999,'Policy Characteristics'!$C:$C,0)))</f>
        <v>indst reduce fossil fuel exports</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reduction in exports</v>
      </c>
      <c r="P999" s="277" t="str">
        <f>IF(ISBLANK(INDEX('Policy Characteristics'!J:J,MATCH($C999,'Policy Characteristics'!$C:$C,0))),"",INDEX('Policy Characteristics'!J:J,MATCH($C999,'Policy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reduce-fuel-exports.html</v>
      </c>
    </row>
    <row r="1000" spans="1:18"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Reduce Fossil Fuel Exports</v>
      </c>
      <c r="C1000" s="277" t="str">
        <f t="shared" ref="C1000:C1007" si="45">C$999</f>
        <v>Percent Reduction in Fossil Fuel Exports</v>
      </c>
      <c r="D1000" s="6" t="s">
        <v>47</v>
      </c>
      <c r="E1000" s="47"/>
      <c r="F1000" s="6" t="s">
        <v>88</v>
      </c>
      <c r="G1000" s="47"/>
      <c r="H1000" s="44">
        <v>452</v>
      </c>
      <c r="I1000" s="348" t="s">
        <v>44</v>
      </c>
      <c r="J1000" s="278" t="str">
        <f>IF(ISBLANK(INDEX('Policy Characteristics'!D:D,MATCH($C1000,'Policy Characteristics'!$C:$C,0))),"",INDEX('Policy Characteristics'!D:D,MATCH($C1000,'Policy Characteristics'!$C:$C,0)))</f>
        <v>Percent Reduction in Fossil Fuel Exports</v>
      </c>
      <c r="K1000" s="277" t="str">
        <f>IF(ISBLANK(INDEX('Policy Characteristics'!E:E,MATCH($C1000,'Policy Characteristics'!$C:$C,0))),"",INDEX('Policy Characteristics'!E:E,MATCH($C1000,'Policy Characteristics'!$C:$C,0)))</f>
        <v>indst reduce fossil fuel exports</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reduction in exports</v>
      </c>
      <c r="P1000" s="277" t="str">
        <f>IF(ISBLANK(INDEX('Policy Characteristics'!J:J,MATCH($C1000,'Policy Characteristics'!$C:$C,0))),"",INDEX('Policy Characteristics'!J:J,MATCH($C1000,'Policy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reduce-fuel-exports.html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Reduce Fossil Fuel Exports</v>
      </c>
      <c r="C1001" s="277" t="str">
        <f t="shared" si="45"/>
        <v>Percent Reduction in Fossil Fuel Exports</v>
      </c>
      <c r="D1001" s="6" t="s">
        <v>54</v>
      </c>
      <c r="E1001" s="47"/>
      <c r="F1001" s="6" t="s">
        <v>96</v>
      </c>
      <c r="G1001" s="47"/>
      <c r="H1001" s="44">
        <v>453</v>
      </c>
      <c r="I1001" s="348" t="s">
        <v>44</v>
      </c>
      <c r="J1001" s="278" t="str">
        <f>IF(ISBLANK(INDEX('Policy Characteristics'!D:D,MATCH($C1001,'Policy Characteristics'!$C:$C,0))),"",INDEX('Policy Characteristics'!D:D,MATCH($C1001,'Policy Characteristics'!$C:$C,0)))</f>
        <v>Percent Reduction in Fossil Fuel Exports</v>
      </c>
      <c r="K1001" s="277" t="str">
        <f>IF(ISBLANK(INDEX('Policy Characteristics'!E:E,MATCH($C1001,'Policy Characteristics'!$C:$C,0))),"",INDEX('Policy Characteristics'!E:E,MATCH($C1001,'Policy Characteristics'!$C:$C,0)))</f>
        <v>indst reduce fossil fuel exports</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reduction in exports</v>
      </c>
      <c r="P1001" s="277" t="str">
        <f>IF(ISBLANK(INDEX('Policy Characteristics'!J:J,MATCH($C1001,'Policy Characteristics'!$C:$C,0))),"",INDEX('Policy Characteristics'!J:J,MATCH($C1001,'Policy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1" s="277" t="str">
        <f>IF(ISBLANK(INDEX('Policy Characteristics'!K:K,MATCH($C1001,'Policy Characteristics'!$C:$C,0))),"",INDEX('Policy Characteristics'!K:K,MATCH($C1001,'Policy Characteristics'!$C:$C,0)))</f>
        <v/>
      </c>
      <c r="R1001" s="277" t="str">
        <f>IF(ISBLANK(INDEX('Policy Characteristics'!L:L,MATCH($C1001,'Policy Characteristics'!$C:$C,0))),"",INDEX('Policy Characteristics'!L:L,MATCH($C1001,'Policy Characteristics'!$C:$C,0)))</f>
        <v>reduce-fuel-exports.html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Reduce Fossil Fuel Exports</v>
      </c>
      <c r="C1002" s="277" t="str">
        <f t="shared" si="45"/>
        <v>Percent Reduction in Fossil Fuel Exports</v>
      </c>
      <c r="D1002" s="6" t="s">
        <v>55</v>
      </c>
      <c r="E1002" s="47"/>
      <c r="F1002" s="6" t="s">
        <v>97</v>
      </c>
      <c r="G1002" s="47"/>
      <c r="H1002" s="44">
        <v>454</v>
      </c>
      <c r="I1002" s="348" t="s">
        <v>44</v>
      </c>
      <c r="J1002" s="278" t="str">
        <f>IF(ISBLANK(INDEX('Policy Characteristics'!D:D,MATCH($C1002,'Policy Characteristics'!$C:$C,0))),"",INDEX('Policy Characteristics'!D:D,MATCH($C1002,'Policy Characteristics'!$C:$C,0)))</f>
        <v>Percent Reduction in Fossil Fuel Exports</v>
      </c>
      <c r="K1002" s="277" t="str">
        <f>IF(ISBLANK(INDEX('Policy Characteristics'!E:E,MATCH($C1002,'Policy Characteristics'!$C:$C,0))),"",INDEX('Policy Characteristics'!E:E,MATCH($C1002,'Policy Characteristics'!$C:$C,0)))</f>
        <v>indst reduce fossil fuel exports</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reduction in exports</v>
      </c>
      <c r="P1002" s="277" t="str">
        <f>IF(ISBLANK(INDEX('Policy Characteristics'!J:J,MATCH($C1002,'Policy Characteristics'!$C:$C,0))),"",INDEX('Policy Characteristics'!J:J,MATCH($C1002,'Policy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2" s="277" t="str">
        <f>IF(ISBLANK(INDEX('Policy Characteristics'!K:K,MATCH($C1002,'Policy Characteristics'!$C:$C,0))),"",INDEX('Policy Characteristics'!K:K,MATCH($C1002,'Policy Characteristics'!$C:$C,0)))</f>
        <v/>
      </c>
      <c r="R1002" s="277" t="str">
        <f>IF(ISBLANK(INDEX('Policy Characteristics'!L:L,MATCH($C1002,'Policy Characteristics'!$C:$C,0))),"",INDEX('Policy Characteristics'!L:L,MATCH($C1002,'Policy Characteristics'!$C:$C,0)))</f>
        <v>reduce-fuel-exports.html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Reduce Fossil Fuel Exports</v>
      </c>
      <c r="C1003" s="277" t="str">
        <f t="shared" si="45"/>
        <v>Percent Reduction in Fossil Fuel Exports</v>
      </c>
      <c r="D1003" s="6" t="s">
        <v>2521</v>
      </c>
      <c r="E1003" s="47"/>
      <c r="F1003" s="6" t="s">
        <v>2522</v>
      </c>
      <c r="G1003" s="47"/>
      <c r="H1003" s="44">
        <v>455</v>
      </c>
      <c r="I1003" s="348" t="s">
        <v>44</v>
      </c>
      <c r="J1003" s="278" t="str">
        <f>IF(ISBLANK(INDEX('Policy Characteristics'!D:D,MATCH($C1003,'Policy Characteristics'!$C:$C,0))),"",INDEX('Policy Characteristics'!D:D,MATCH($C1003,'Policy Characteristics'!$C:$C,0)))</f>
        <v>Percent Reduction in Fossil Fuel Exports</v>
      </c>
      <c r="K1003" s="277" t="str">
        <f>IF(ISBLANK(INDEX('Policy Characteristics'!E:E,MATCH($C1003,'Policy Characteristics'!$C:$C,0))),"",INDEX('Policy Characteristics'!E:E,MATCH($C1003,'Policy Characteristics'!$C:$C,0)))</f>
        <v>indst reduce fossil fuel exports</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reduction in exports</v>
      </c>
      <c r="P1003" s="277" t="str">
        <f>IF(ISBLANK(INDEX('Policy Characteristics'!J:J,MATCH($C1003,'Policy Characteristics'!$C:$C,0))),"",INDEX('Policy Characteristics'!J:J,MATCH($C1003,'Policy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3" s="277" t="str">
        <f>IF(ISBLANK(INDEX('Policy Characteristics'!K:K,MATCH($C1003,'Policy Characteristics'!$C:$C,0))),"",INDEX('Policy Characteristics'!K:K,MATCH($C1003,'Policy Characteristics'!$C:$C,0)))</f>
        <v/>
      </c>
      <c r="R1003" s="277" t="str">
        <f>IF(ISBLANK(INDEX('Policy Characteristics'!L:L,MATCH($C1003,'Policy Characteristics'!$C:$C,0))),"",INDEX('Policy Characteristics'!L:L,MATCH($C1003,'Policy Characteristics'!$C:$C,0)))</f>
        <v>reduce-fuel-exports.html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Reduce Fossil Fuel Exports</v>
      </c>
      <c r="C1004" s="277" t="str">
        <f t="shared" si="45"/>
        <v>Percent Reduction in Fossil Fuel Exports</v>
      </c>
      <c r="D1004" s="6" t="s">
        <v>466</v>
      </c>
      <c r="E1004" s="47"/>
      <c r="F1004" s="6" t="s">
        <v>467</v>
      </c>
      <c r="G1004" s="47"/>
      <c r="H1004" s="44">
        <v>456</v>
      </c>
      <c r="I1004" s="349" t="s">
        <v>45</v>
      </c>
      <c r="J1004" s="278" t="str">
        <f>IF(ISBLANK(INDEX('Policy Characteristics'!D:D,MATCH($C1004,'Policy Characteristics'!$C:$C,0))),"",INDEX('Policy Characteristics'!D:D,MATCH($C1004,'Policy Characteristics'!$C:$C,0)))</f>
        <v>Percent Reduction in Fossil Fuel Exports</v>
      </c>
      <c r="K1004" s="277" t="str">
        <f>IF(ISBLANK(INDEX('Policy Characteristics'!E:E,MATCH($C1004,'Policy Characteristics'!$C:$C,0))),"",INDEX('Policy Characteristics'!E:E,MATCH($C1004,'Policy Characteristics'!$C:$C,0)))</f>
        <v>indst reduce fossil fuel exports</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reduction in exports</v>
      </c>
      <c r="P1004" s="277" t="str">
        <f>IF(ISBLANK(INDEX('Policy Characteristics'!J:J,MATCH($C1004,'Policy Characteristics'!$C:$C,0))),"",INDEX('Policy Characteristics'!J:J,MATCH($C1004,'Policy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4" s="277" t="str">
        <f>IF(ISBLANK(INDEX('Policy Characteristics'!K:K,MATCH($C1004,'Policy Characteristics'!$C:$C,0))),"",INDEX('Policy Characteristics'!K:K,MATCH($C1004,'Policy Characteristics'!$C:$C,0)))</f>
        <v/>
      </c>
      <c r="R1004" s="277" t="str">
        <f>IF(ISBLANK(INDEX('Policy Characteristics'!L:L,MATCH($C1004,'Policy Characteristics'!$C:$C,0))),"",INDEX('Policy Characteristics'!L:L,MATCH($C1004,'Policy Characteristics'!$C:$C,0)))</f>
        <v>reduce-fuel-exports.html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Reduce Fossil Fuel Exports</v>
      </c>
      <c r="C1005" s="277" t="str">
        <f t="shared" si="45"/>
        <v>Percent Reduction in Fossil Fuel Exports</v>
      </c>
      <c r="D1005" s="6" t="s">
        <v>2513</v>
      </c>
      <c r="E1005" s="47"/>
      <c r="F1005" s="6" t="s">
        <v>2517</v>
      </c>
      <c r="G1005" s="47"/>
      <c r="H1005" s="44">
        <v>457</v>
      </c>
      <c r="I1005" s="348" t="s">
        <v>44</v>
      </c>
      <c r="J1005" s="278" t="str">
        <f>IF(ISBLANK(INDEX('Policy Characteristics'!D:D,MATCH($C1005,'Policy Characteristics'!$C:$C,0))),"",INDEX('Policy Characteristics'!D:D,MATCH($C1005,'Policy Characteristics'!$C:$C,0)))</f>
        <v>Percent Reduction in Fossil Fuel Exports</v>
      </c>
      <c r="K1005" s="277" t="str">
        <f>IF(ISBLANK(INDEX('Policy Characteristics'!E:E,MATCH($C1005,'Policy Characteristics'!$C:$C,0))),"",INDEX('Policy Characteristics'!E:E,MATCH($C1005,'Policy Characteristics'!$C:$C,0)))</f>
        <v>indst reduce fossil fuel exports</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reduction in exports</v>
      </c>
      <c r="P1005" s="277" t="str">
        <f>IF(ISBLANK(INDEX('Policy Characteristics'!J:J,MATCH($C1005,'Policy Characteristics'!$C:$C,0))),"",INDEX('Policy Characteristics'!J:J,MATCH($C1005,'Policy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5" s="277" t="str">
        <f>IF(ISBLANK(INDEX('Policy Characteristics'!K:K,MATCH($C1005,'Policy Characteristics'!$C:$C,0))),"",INDEX('Policy Characteristics'!K:K,MATCH($C1005,'Policy Characteristics'!$C:$C,0)))</f>
        <v/>
      </c>
      <c r="R1005" s="277" t="str">
        <f>IF(ISBLANK(INDEX('Policy Characteristics'!L:L,MATCH($C1005,'Policy Characteristics'!$C:$C,0))),"",INDEX('Policy Characteristics'!L:L,MATCH($C1005,'Policy Characteristics'!$C:$C,0)))</f>
        <v>reduce-fuel-exports.html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Reduce Fossil Fuel Exports</v>
      </c>
      <c r="C1006" s="277" t="str">
        <f t="shared" si="45"/>
        <v>Percent Reduction in Fossil Fuel Exports</v>
      </c>
      <c r="D1006" s="6" t="s">
        <v>2523</v>
      </c>
      <c r="E1006" s="47"/>
      <c r="F1006" s="6" t="s">
        <v>2524</v>
      </c>
      <c r="G1006" s="47"/>
      <c r="H1006" s="44">
        <v>458</v>
      </c>
      <c r="I1006" s="348" t="s">
        <v>44</v>
      </c>
      <c r="J1006" s="278" t="str">
        <f>IF(ISBLANK(INDEX('Policy Characteristics'!D:D,MATCH($C1006,'Policy Characteristics'!$C:$C,0))),"",INDEX('Policy Characteristics'!D:D,MATCH($C1006,'Policy Characteristics'!$C:$C,0)))</f>
        <v>Percent Reduction in Fossil Fuel Exports</v>
      </c>
      <c r="K1006" s="277" t="str">
        <f>IF(ISBLANK(INDEX('Policy Characteristics'!E:E,MATCH($C1006,'Policy Characteristics'!$C:$C,0))),"",INDEX('Policy Characteristics'!E:E,MATCH($C1006,'Policy Characteristics'!$C:$C,0)))</f>
        <v>indst reduce fossil fuel exports</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reduction in exports</v>
      </c>
      <c r="P1006" s="277" t="str">
        <f>IF(ISBLANK(INDEX('Policy Characteristics'!J:J,MATCH($C1006,'Policy Characteristics'!$C:$C,0))),"",INDEX('Policy Characteristics'!J:J,MATCH($C1006,'Policy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6" s="277" t="str">
        <f>IF(ISBLANK(INDEX('Policy Characteristics'!K:K,MATCH($C1006,'Policy Characteristics'!$C:$C,0))),"",INDEX('Policy Characteristics'!K:K,MATCH($C1006,'Policy Characteristics'!$C:$C,0)))</f>
        <v/>
      </c>
      <c r="R1006" s="277" t="str">
        <f>IF(ISBLANK(INDEX('Policy Characteristics'!L:L,MATCH($C1006,'Policy Characteristics'!$C:$C,0))),"",INDEX('Policy Characteristics'!L:L,MATCH($C1006,'Policy Characteristics'!$C:$C,0)))</f>
        <v>reduce-fuel-exports.html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Reduce Fossil Fuel Exports</v>
      </c>
      <c r="C1007" s="277" t="str">
        <f t="shared" si="45"/>
        <v>Percent Reduction in Fossil Fuel Exports</v>
      </c>
      <c r="D1007" s="6" t="s">
        <v>2514</v>
      </c>
      <c r="E1007" s="47"/>
      <c r="F1007" s="6" t="s">
        <v>2518</v>
      </c>
      <c r="G1007" s="47"/>
      <c r="H1007" s="44">
        <v>459</v>
      </c>
      <c r="I1007" s="348" t="s">
        <v>44</v>
      </c>
      <c r="J1007" s="278" t="str">
        <f>IF(ISBLANK(INDEX('Policy Characteristics'!D:D,MATCH($C1007,'Policy Characteristics'!$C:$C,0))),"",INDEX('Policy Characteristics'!D:D,MATCH($C1007,'Policy Characteristics'!$C:$C,0)))</f>
        <v>Percent Reduction in Fossil Fuel Exports</v>
      </c>
      <c r="K1007" s="277" t="str">
        <f>IF(ISBLANK(INDEX('Policy Characteristics'!E:E,MATCH($C1007,'Policy Characteristics'!$C:$C,0))),"",INDEX('Policy Characteristics'!E:E,MATCH($C1007,'Policy Characteristics'!$C:$C,0)))</f>
        <v>indst reduce fossil fuel exports</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reduction in exports</v>
      </c>
      <c r="P1007" s="277" t="str">
        <f>IF(ISBLANK(INDEX('Policy Characteristics'!J:J,MATCH($C1007,'Policy Characteristics'!$C:$C,0))),"",INDEX('Policy Characteristics'!J:J,MATCH($C1007,'Policy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7" s="277" t="str">
        <f>IF(ISBLANK(INDEX('Policy Characteristics'!K:K,MATCH($C1007,'Policy Characteristics'!$C:$C,0))),"",INDEX('Policy Characteristics'!K:K,MATCH($C1007,'Policy Characteristics'!$C:$C,0)))</f>
        <v/>
      </c>
      <c r="R1007" s="277" t="str">
        <f>IF(ISBLANK(INDEX('Policy Characteristics'!L:L,MATCH($C1007,'Policy Characteristics'!$C:$C,0))),"",INDEX('Policy Characteristics'!L:L,MATCH($C1007,'Policy Characteristics'!$C:$C,0)))</f>
        <v>reduce-fuel-exports.html</v>
      </c>
    </row>
    <row r="1008" spans="1:18" x14ac:dyDescent="0.25">
      <c r="A1008" s="277" t="str">
        <f>IF(ISBLANK(INDEX('Policy Characteristics'!A:A,MATCH($C1008,'Policy Characteristics'!$C:$C,0))),"",INDEX('Policy Characteristics'!A:A,MATCH($C1008,'Policy Characteristics'!$C:$C,0)))</f>
        <v>Agriculture, Land Use, and Forestry</v>
      </c>
      <c r="B1008" s="286" t="str">
        <f>IF(ISBLANK(INDEX('Policy Characteristics'!B:B,MATCH($C1008,'Policy Characteristics'!$C:$C,0))),"",INDEX('Policy Characteristics'!B:B,MATCH($C1008,'Policy Characteristics'!$C:$C,0)))</f>
        <v>Afforestation and Reforestation</v>
      </c>
      <c r="C1008" t="s">
        <v>454</v>
      </c>
      <c r="D1008" s="47"/>
      <c r="E1008" s="47"/>
      <c r="F1008" s="47"/>
      <c r="G1008" s="47"/>
      <c r="H1008" s="44">
        <v>60</v>
      </c>
      <c r="I1008" s="348" t="s">
        <v>44</v>
      </c>
      <c r="J1008" s="278" t="str">
        <f>IF(ISBLANK(INDEX('Policy Characteristics'!D:D,MATCH($C1008,'Policy Characteristics'!$C:$C,0))),"",INDEX('Policy Characteristics'!D:D,MATCH($C1008,'Policy Characteristics'!$C:$C,0)))</f>
        <v>Afforestation and Reforestation</v>
      </c>
      <c r="K1008" s="277" t="str">
        <f>IF(ISBLANK(INDEX('Policy Characteristics'!E:E,MATCH($C1008,'Policy Characteristics'!$C:$C,0))),"",INDEX('Policy Characteristics'!E:E,MATCH($C1008,'Policy Characteristics'!$C:$C,0)))</f>
        <v>land afforestation and reforestation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08" s="277" t="str">
        <f>IF(ISBLANK(INDEX('Policy Characteristics'!K:K,MATCH($C1008,'Policy Characteristics'!$C:$C,0))),"",INDEX('Policy Characteristics'!K:K,MATCH($C1008,'Policy Characteristics'!$C:$C,0)))</f>
        <v>lulucf.html#aff-ref</v>
      </c>
      <c r="R1008" s="277" t="str">
        <f>IF(ISBLANK(INDEX('Policy Characteristics'!L:L,MATCH($C1008,'Policy Characteristics'!$C:$C,0))),"",INDEX('Policy Characteristics'!L:L,MATCH($C1008,'Policy Characteristics'!$C:$C,0)))</f>
        <v>afforestation-and-reforestation.html</v>
      </c>
    </row>
    <row r="1009" spans="1:18" x14ac:dyDescent="0.25">
      <c r="A1009" s="277" t="str">
        <f>IF(ISBLANK(INDEX('Policy Characteristics'!A:A,MATCH($C1009,'Policy Characteristics'!$C:$C,0))),"",INDEX('Policy Characteristics'!A:A,MATCH($C1009,'Policy Characteristics'!$C:$C,0)))</f>
        <v>Agriculture, Land Use, and Forestry</v>
      </c>
      <c r="B1009" s="286" t="str">
        <f>IF(ISBLANK(INDEX('Policy Characteristics'!B:B,MATCH($C1009,'Policy Characteristics'!$C:$C,0))),"",INDEX('Policy Characteristics'!B:B,MATCH($C1009,'Policy Characteristics'!$C:$C,0)))</f>
        <v>Avoid Deforestation</v>
      </c>
      <c r="C1009" t="s">
        <v>461</v>
      </c>
      <c r="D1009" s="47"/>
      <c r="E1009" s="47"/>
      <c r="F1009" s="47"/>
      <c r="G1009" s="47"/>
      <c r="H1009" s="44">
        <v>705</v>
      </c>
      <c r="I1009" s="349" t="s">
        <v>44</v>
      </c>
      <c r="J1009" s="278" t="str">
        <f>IF(ISBLANK(INDEX('Policy Characteristics'!D:D,MATCH($C1009,'Policy Characteristics'!$C:$C,0))),"",INDEX('Policy Characteristics'!D:D,MATCH($C1009,'Policy Characteristics'!$C:$C,0)))</f>
        <v>Avoid Deforestation</v>
      </c>
      <c r="K1009" s="277" t="str">
        <f>IF(ISBLANK(INDEX('Policy Characteristics'!E:E,MATCH($C1009,'Policy Characteristics'!$C:$C,0))),"",INDEX('Policy Characteristics'!E:E,MATCH($C1009,'Policy Characteristics'!$C:$C,0)))</f>
        <v>land avoid deforestation</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09" s="277" t="str">
        <f>IF(ISBLANK(INDEX('Policy Characteristics'!K:K,MATCH($C1009,'Policy Characteristics'!$C:$C,0))),"",INDEX('Policy Characteristics'!K:K,MATCH($C1009,'Policy Characteristics'!$C:$C,0)))</f>
        <v>lulucf.html#avoid-def</v>
      </c>
      <c r="R1009" s="277" t="str">
        <f>IF(ISBLANK(INDEX('Policy Characteristics'!L:L,MATCH($C1009,'Policy Characteristics'!$C:$C,0))),"",INDEX('Policy Characteristics'!L:L,MATCH($C1009,'Policy Characteristics'!$C:$C,0)))</f>
        <v>avoid-deforestation.html</v>
      </c>
    </row>
    <row r="1010" spans="1:18" x14ac:dyDescent="0.25">
      <c r="A1010" s="277" t="str">
        <f>IF(ISBLANK(INDEX('Policy Characteristics'!A:A,MATCH($C1010,'Policy Characteristics'!$C:$C,0))),"",INDEX('Policy Characteristics'!A:A,MATCH($C1010,'Policy Characteristics'!$C:$C,0)))</f>
        <v>Agriculture, Land Use, and Forestry</v>
      </c>
      <c r="B1010" s="286" t="str">
        <f>IF(ISBLANK(INDEX('Policy Characteristics'!B:B,MATCH($C1010,'Policy Characteristics'!$C:$C,0))),"",INDEX('Policy Characteristics'!B:B,MATCH($C1010,'Policy Characteristics'!$C:$C,0)))</f>
        <v>Grassland Restoration and Avoided Conversion</v>
      </c>
      <c r="C1010" t="s">
        <v>458</v>
      </c>
      <c r="D1010" s="47"/>
      <c r="E1010" s="47"/>
      <c r="F1010" s="47"/>
      <c r="G1010" s="47"/>
      <c r="H1010" s="44">
        <v>177</v>
      </c>
      <c r="I1010" s="349" t="s">
        <v>44</v>
      </c>
      <c r="J1010" s="278" t="str">
        <f>IF(ISBLANK(INDEX('Policy Characteristics'!D:D,MATCH($C1010,'Policy Characteristics'!$C:$C,0))),"",INDEX('Policy Characteristics'!D:D,MATCH($C1010,'Policy Characteristics'!$C:$C,0)))</f>
        <v>Grassland Restoration and Avoided Conversion</v>
      </c>
      <c r="K1010" s="277" t="str">
        <f>IF(ISBLANK(INDEX('Policy Characteristics'!E:E,MATCH($C1010,'Policy Characteristics'!$C:$C,0))),"",INDEX('Policy Characteristics'!E:E,MATCH($C1010,'Policy Characteristics'!$C:$C,0)))</f>
        <v>land forest restoration</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of potential achieved</v>
      </c>
      <c r="P1010" s="277" t="str">
        <f>IF(ISBLANK(INDEX('Policy Characteristics'!J:J,MATCH($C1010,'Policy Characteristics'!$C:$C,0))),"",INDEX('Policy Characteristics'!J:J,MATCH($C1010,'Policy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forest-restoration.html</v>
      </c>
    </row>
    <row r="1011" spans="1:18" x14ac:dyDescent="0.25">
      <c r="A1011" s="277" t="str">
        <f>IF(ISBLANK(INDEX('Policy Characteristics'!A:A,MATCH($C1011,'Policy Characteristics'!$C:$C,0))),"",INDEX('Policy Characteristics'!A:A,MATCH($C1011,'Policy Characteristics'!$C:$C,0)))</f>
        <v>Agriculture, Land Use, and Forestry</v>
      </c>
      <c r="B1011" s="286" t="str">
        <f>IF(ISBLANK(INDEX('Policy Characteristics'!B:B,MATCH($C1011,'Policy Characteristics'!$C:$C,0))),"",INDEX('Policy Characteristics'!B:B,MATCH($C1011,'Policy Characteristics'!$C:$C,0)))</f>
        <v>Forest Set-Asides</v>
      </c>
      <c r="C1011" t="s">
        <v>455</v>
      </c>
      <c r="D1011" s="47"/>
      <c r="E1011" s="47"/>
      <c r="F1011" s="47"/>
      <c r="G1011" s="47"/>
      <c r="H1011" s="44">
        <v>61</v>
      </c>
      <c r="I1011" s="348" t="s">
        <v>44</v>
      </c>
      <c r="J1011" s="278" t="str">
        <f>IF(ISBLANK(INDEX('Policy Characteristics'!D:D,MATCH($C1011,'Policy Characteristics'!$C:$C,0))),"",INDEX('Policy Characteristics'!D:D,MATCH($C1011,'Policy Characteristics'!$C:$C,0)))</f>
        <v>Forest Set-Asides</v>
      </c>
      <c r="K1011" s="277" t="str">
        <f>IF(ISBLANK(INDEX('Policy Characteristics'!E:E,MATCH($C1011,'Policy Characteristics'!$C:$C,0))),"",INDEX('Policy Characteristics'!E:E,MATCH($C1011,'Policy Characteristics'!$C:$C,0)))</f>
        <v>land forest set asides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of potential achieved</v>
      </c>
      <c r="P1011" s="277" t="str">
        <f>IF(ISBLANK(INDEX('Policy Characteristics'!J:J,MATCH($C1011,'Policy Characteristics'!$C:$C,0))),"",INDEX('Policy Characteristics'!J:J,MATCH($C1011,'Policy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11" s="277" t="str">
        <f>IF(ISBLANK(INDEX('Policy Characteristics'!K:K,MATCH($C1011,'Policy Characteristics'!$C:$C,0))),"",INDEX('Policy Characteristics'!K:K,MATCH($C1011,'Policy Characteristics'!$C:$C,0)))</f>
        <v>lulucf.html#set-asides</v>
      </c>
      <c r="R1011" s="277" t="str">
        <f>IF(ISBLANK(INDEX('Policy Characteristics'!L:L,MATCH($C1011,'Policy Characteristics'!$C:$C,0))),"",INDEX('Policy Characteristics'!L:L,MATCH($C1011,'Policy Characteristics'!$C:$C,0)))</f>
        <v>forest-set-asides.html</v>
      </c>
    </row>
    <row r="1012" spans="1:18" x14ac:dyDescent="0.25">
      <c r="A1012" s="277" t="str">
        <f>IF(ISBLANK(INDEX('Policy Characteristics'!A:A,MATCH($C1012,'Policy Characteristics'!$C:$C,0))),"",INDEX('Policy Characteristics'!A:A,MATCH($C1012,'Policy Characteristics'!$C:$C,0)))</f>
        <v>Agriculture, Land Use, and Forestry</v>
      </c>
      <c r="B1012" s="286" t="str">
        <f>IF(ISBLANK(INDEX('Policy Characteristics'!B:B,MATCH($C1012,'Policy Characteristics'!$C:$C,0))),"",INDEX('Policy Characteristics'!B:B,MATCH($C1012,'Policy Characteristics'!$C:$C,0)))</f>
        <v>Cropland and Rice Measures</v>
      </c>
      <c r="C1012" t="s">
        <v>2848</v>
      </c>
      <c r="D1012" s="47"/>
      <c r="E1012" s="47"/>
      <c r="F1012" s="47"/>
      <c r="G1012" s="47"/>
      <c r="H1012" s="44">
        <v>62</v>
      </c>
      <c r="I1012" s="348" t="s">
        <v>44</v>
      </c>
      <c r="J1012" s="278" t="str">
        <f>IF(ISBLANK(INDEX('Policy Characteristics'!D:D,MATCH($C1012,'Policy Characteristics'!$C:$C,0))),"",INDEX('Policy Characteristics'!D:D,MATCH($C1012,'Policy Characteristics'!$C:$C,0)))</f>
        <v>Cropland and Rice Measures</v>
      </c>
      <c r="K1012" s="277" t="str">
        <f>IF(ISBLANK(INDEX('Policy Characteristics'!E:E,MATCH($C1012,'Policy Characteristics'!$C:$C,0))),"",INDEX('Policy Characteristics'!E:E,MATCH($C1012,'Policy Characteristics'!$C:$C,0)))</f>
        <v>indst cropland and rice measures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of potential achieved</v>
      </c>
      <c r="P1012" s="277" t="str">
        <f>IF(ISBLANK(INDEX('Policy Characteristics'!J:J,MATCH($C1012,'Policy Characteristics'!$C:$C,0))),"",INDEX('Policy Characteristics'!J:J,MATCH($C1012,'Policy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12" s="277" t="str">
        <f>IF(ISBLANK(INDEX('Policy Characteristics'!K:K,MATCH($C1012,'Policy Characteristics'!$C:$C,0))),"",INDEX('Policy Characteristics'!K:K,MATCH($C1012,'Policy Characteristics'!$C:$C,0)))</f>
        <v>industry-ag-main.html#cropland</v>
      </c>
      <c r="R1012" s="277" t="str">
        <f>IF(ISBLANK(INDEX('Policy Characteristics'!L:L,MATCH($C1012,'Policy Characteristics'!$C:$C,0))),"",INDEX('Policy Characteristics'!L:L,MATCH($C1012,'Policy Characteristics'!$C:$C,0)))</f>
        <v>cropland-management.html</v>
      </c>
    </row>
    <row r="1013" spans="1:18" x14ac:dyDescent="0.25">
      <c r="A1013" s="277" t="str">
        <f>IF(ISBLANK(INDEX('Policy Characteristics'!A:A,MATCH($C1013,'Policy Characteristics'!$C:$C,0))),"",INDEX('Policy Characteristics'!A:A,MATCH($C1013,'Policy Characteristics'!$C:$C,0)))</f>
        <v>Agriculture, Land Use, and Forestry</v>
      </c>
      <c r="B1013" s="286" t="str">
        <f>IF(ISBLANK(INDEX('Policy Characteristics'!B:B,MATCH($C1013,'Policy Characteristics'!$C:$C,0))),"",INDEX('Policy Characteristics'!B:B,MATCH($C1013,'Policy Characteristics'!$C:$C,0)))</f>
        <v>Improved Soil Measures</v>
      </c>
      <c r="C1013" t="s">
        <v>3511</v>
      </c>
      <c r="D1013" s="47"/>
      <c r="E1013" s="47"/>
      <c r="F1013" s="47"/>
      <c r="G1013" s="47"/>
      <c r="H1013" s="44">
        <v>1654</v>
      </c>
      <c r="I1013" s="348" t="s">
        <v>44</v>
      </c>
      <c r="J1013" s="278" t="str">
        <f>IF(ISBLANK(INDEX('Policy Characteristics'!D:D,MATCH($C1013,'Policy Characteristics'!$C:$C,0))),"",INDEX('Policy Characteristics'!D:D,MATCH($C1013,'Policy Characteristics'!$C:$C,0)))</f>
        <v>Improved Soil Measures</v>
      </c>
      <c r="K1013" s="277" t="str">
        <f>IF(ISBLANK(INDEX('Policy Characteristics'!E:E,MATCH($C1013,'Policy Characteristics'!$C:$C,0))),"",INDEX('Policy Characteristics'!E:E,MATCH($C1013,'Policy Characteristics'!$C:$C,0)))</f>
        <v>indst tillage</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of potential achieved</v>
      </c>
      <c r="P1013" s="277" t="str">
        <f>IF(ISBLANK(INDEX('Policy Characteristics'!J:J,MATCH($C1013,'Policy Characteristics'!$C:$C,0))),"",INDEX('Policy Characteristics'!J:J,MATCH($C1013,'Policy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
      </c>
    </row>
    <row r="1014" spans="1:18" x14ac:dyDescent="0.25">
      <c r="A1014" s="277" t="str">
        <f>IF(ISBLANK(INDEX('Policy Characteristics'!A:A,MATCH($C1014,'Policy Characteristics'!$C:$C,0))),"",INDEX('Policy Characteristics'!A:A,MATCH($C1014,'Policy Characteristics'!$C:$C,0)))</f>
        <v>Agriculture, Land Use, and Forestry</v>
      </c>
      <c r="B1014" s="286" t="str">
        <f>IF(ISBLANK(INDEX('Policy Characteristics'!B:B,MATCH($C1014,'Policy Characteristics'!$C:$C,0))),"",INDEX('Policy Characteristics'!B:B,MATCH($C1014,'Policy Characteristics'!$C:$C,0)))</f>
        <v>Improved Forest Management</v>
      </c>
      <c r="C1014" t="s">
        <v>456</v>
      </c>
      <c r="D1014" s="47"/>
      <c r="E1014" s="47"/>
      <c r="F1014" s="47"/>
      <c r="G1014" s="47"/>
      <c r="H1014" s="44">
        <v>63</v>
      </c>
      <c r="I1014" s="348" t="s">
        <v>44</v>
      </c>
      <c r="J1014" s="278" t="str">
        <f>IF(ISBLANK(INDEX('Policy Characteristics'!D:D,MATCH($C1014,'Policy Characteristics'!$C:$C,0))),"",INDEX('Policy Characteristics'!D:D,MATCH($C1014,'Policy Characteristics'!$C:$C,0)))</f>
        <v>Improved Forest Management</v>
      </c>
      <c r="K1014" s="277" t="str">
        <f>IF(ISBLANK(INDEX('Policy Characteristics'!E:E,MATCH($C1014,'Policy Characteristics'!$C:$C,0))),"",INDEX('Policy Characteristics'!E:E,MATCH($C1014,'Policy Characteristics'!$C:$C,0)))</f>
        <v>land forest management</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of potential achieved</v>
      </c>
      <c r="P1014" s="277" t="str">
        <f>IF(ISBLANK(INDEX('Policy Characteristics'!J:J,MATCH($C1014,'Policy Characteristics'!$C:$C,0))),"",INDEX('Policy Characteristics'!J:J,MATCH($C1014,'Policy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14" s="277" t="str">
        <f>IF(ISBLANK(INDEX('Policy Characteristics'!K:K,MATCH($C1014,'Policy Characteristics'!$C:$C,0))),"",INDEX('Policy Characteristics'!K:K,MATCH($C1014,'Policy Characteristics'!$C:$C,0)))</f>
        <v>lulucf.html#forest-mgmt</v>
      </c>
      <c r="R1014" s="277" t="str">
        <f>IF(ISBLANK(INDEX('Policy Characteristics'!L:L,MATCH($C1014,'Policy Characteristics'!$C:$C,0))),"",INDEX('Policy Characteristics'!L:L,MATCH($C1014,'Policy Characteristics'!$C:$C,0)))</f>
        <v>improved-forest-management.html</v>
      </c>
    </row>
    <row r="1015" spans="1:18" x14ac:dyDescent="0.25">
      <c r="A1015" s="277" t="str">
        <f>IF(ISBLANK(INDEX('Policy Characteristics'!A:A,MATCH($C1015,'Policy Characteristics'!$C:$C,0))),"",INDEX('Policy Characteristics'!A:A,MATCH($C1015,'Policy Characteristics'!$C:$C,0)))</f>
        <v>Agriculture, Land Use, and Forestry</v>
      </c>
      <c r="B1015" s="286" t="str">
        <f>IF(ISBLANK(INDEX('Policy Characteristics'!B:B,MATCH($C1015,'Policy Characteristics'!$C:$C,0))),"",INDEX('Policy Characteristics'!B:B,MATCH($C1015,'Policy Characteristics'!$C:$C,0)))</f>
        <v>Livestock Measures</v>
      </c>
      <c r="C1015" t="s">
        <v>2881</v>
      </c>
      <c r="D1015" s="47"/>
      <c r="E1015" s="47"/>
      <c r="F1015" s="47"/>
      <c r="G1015" s="47"/>
      <c r="H1015" s="44">
        <v>64</v>
      </c>
      <c r="I1015" s="348" t="s">
        <v>44</v>
      </c>
      <c r="J1015" s="278" t="str">
        <f>IF(ISBLANK(INDEX('Policy Characteristics'!D:D,MATCH($C1015,'Policy Characteristics'!$C:$C,0))),"",INDEX('Policy Characteristics'!D:D,MATCH($C1015,'Policy Characteristics'!$C:$C,0)))</f>
        <v>Livestock Measures</v>
      </c>
      <c r="K1015" s="277" t="str">
        <f>IF(ISBLANK(INDEX('Policy Characteristics'!E:E,MATCH($C1015,'Policy Characteristics'!$C:$C,0))),"",INDEX('Policy Characteristics'!E:E,MATCH($C1015,'Policy Characteristics'!$C:$C,0)))</f>
        <v>indst livestock measures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of potential achieved</v>
      </c>
      <c r="P1015" s="277" t="str">
        <f>IF(ISBLANK(INDEX('Policy Characteristics'!J:J,MATCH($C1015,'Policy Characteristics'!$C:$C,0))),"",INDEX('Policy Characteristics'!J:J,MATCH($C1015,'Policy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15" s="277" t="str">
        <f>IF(ISBLANK(INDEX('Policy Characteristics'!K:K,MATCH($C1015,'Policy Characteristics'!$C:$C,0))),"",INDEX('Policy Characteristics'!K:K,MATCH($C1015,'Policy Characteristics'!$C:$C,0)))</f>
        <v>industry-ag-main.html#livestock</v>
      </c>
      <c r="R1015" s="277" t="str">
        <f>IF(ISBLANK(INDEX('Policy Characteristics'!L:L,MATCH($C1015,'Policy Characteristics'!$C:$C,0))),"",INDEX('Policy Characteristics'!L:L,MATCH($C1015,'Policy Characteristics'!$C:$C,0)))</f>
        <v>livestock-measures.html</v>
      </c>
    </row>
    <row r="1016" spans="1:18" x14ac:dyDescent="0.25">
      <c r="A1016" s="277" t="str">
        <f>IF(ISBLANK(INDEX('Policy Characteristics'!A:A,MATCH($C1016,'Policy Characteristics'!$C:$C,0))),"",INDEX('Policy Characteristics'!A:A,MATCH($C1016,'Policy Characteristics'!$C:$C,0)))</f>
        <v>Agriculture, Land Use, and Forestry</v>
      </c>
      <c r="B1016" s="286" t="str">
        <f>IF(ISBLANK(INDEX('Policy Characteristics'!B:B,MATCH($C1016,'Policy Characteristics'!$C:$C,0))),"",INDEX('Policy Characteristics'!B:B,MATCH($C1016,'Policy Characteristics'!$C:$C,0)))</f>
        <v>Wetland Restoration</v>
      </c>
      <c r="C1016" t="s">
        <v>457</v>
      </c>
      <c r="D1016" s="47"/>
      <c r="E1016" s="47"/>
      <c r="F1016" s="47"/>
      <c r="G1016" s="47"/>
      <c r="H1016" s="44">
        <v>178</v>
      </c>
      <c r="I1016" s="348" t="s">
        <v>44</v>
      </c>
      <c r="J1016" s="278" t="str">
        <f>IF(ISBLANK(INDEX('Policy Characteristics'!D:D,MATCH($C1016,'Policy Characteristics'!$C:$C,0))),"",INDEX('Policy Characteristics'!D:D,MATCH($C1016,'Policy Characteristics'!$C:$C,0)))</f>
        <v>Wetland Restoration</v>
      </c>
      <c r="K1016" s="277" t="str">
        <f>IF(ISBLANK(INDEX('Policy Characteristics'!E:E,MATCH($C1016,'Policy Characteristics'!$C:$C,0))),"",INDEX('Policy Characteristics'!E:E,MATCH($C1016,'Policy Characteristics'!$C:$C,0)))</f>
        <v>land peatland restoration</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of potential achieved</v>
      </c>
      <c r="P1016" s="277" t="str">
        <f>IF(ISBLANK(INDEX('Policy Characteristics'!J:J,MATCH($C1016,'Policy Characteristics'!$C:$C,0))),"",INDEX('Policy Characteristics'!J:J,MATCH($C1016,'Policy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peatland-restoration.html</v>
      </c>
    </row>
    <row r="1017" spans="1:18" x14ac:dyDescent="0.25">
      <c r="A1017" s="277" t="str">
        <f>IF(ISBLANK(INDEX('Policy Characteristics'!A:A,MATCH($C1017,'Policy Characteristics'!$C:$C,0))),"",INDEX('Policy Characteristics'!A:A,MATCH($C1017,'Policy Characteristics'!$C:$C,0)))</f>
        <v>Agriculture, Land Use, and Forestry</v>
      </c>
      <c r="B1017" s="286" t="str">
        <f>IF(ISBLANK(INDEX('Policy Characteristics'!B:B,MATCH($C1017,'Policy Characteristics'!$C:$C,0))),"",INDEX('Policy Characteristics'!B:B,MATCH($C1017,'Policy Characteristics'!$C:$C,0)))</f>
        <v>Shift to Non-Animal Products</v>
      </c>
      <c r="C1017" t="s">
        <v>2485</v>
      </c>
      <c r="D1017" s="47"/>
      <c r="E1017" s="47"/>
      <c r="F1017" s="47"/>
      <c r="G1017" s="47"/>
      <c r="H1017" s="44">
        <v>434</v>
      </c>
      <c r="I1017" s="348" t="s">
        <v>44</v>
      </c>
      <c r="J1017" s="278" t="str">
        <f>IF(ISBLANK(INDEX('Policy Characteristics'!D:D,MATCH($C1017,'Policy Characteristics'!$C:$C,0))),"",INDEX('Policy Characteristics'!D:D,MATCH($C1017,'Policy Characteristics'!$C:$C,0)))</f>
        <v>Shift to Non-Animal Products</v>
      </c>
      <c r="K1017" s="277" t="str">
        <f>IF(ISBLANK(INDEX('Policy Characteristics'!E:E,MATCH($C1017,'Policy Characteristics'!$C:$C,0))),"",INDEX('Policy Characteristics'!E:E,MATCH($C1017,'Policy Characteristics'!$C:$C,0)))</f>
        <v>indst shift to nonanimal products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animal products</v>
      </c>
      <c r="P1017" s="277" t="str">
        <f>IF(ISBLANK(INDEX('Policy Characteristics'!J:J,MATCH($C1017,'Policy Characteristics'!$C:$C,0))),"",INDEX('Policy Characteristics'!J:J,MATCH($C1017,'Policy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shift-to-non-animal-products.html</v>
      </c>
    </row>
    <row r="1018" spans="1:18" s="2" customFormat="1" x14ac:dyDescent="0.25">
      <c r="A1018" s="277" t="str">
        <f>IF(ISBLANK(INDEX('Policy Characteristics'!A:A,MATCH($C1018,'Policy Characteristics'!$C:$C,0))),"",INDEX('Policy Characteristics'!A:A,MATCH($C1018,'Policy Characteristics'!$C:$C,0)))</f>
        <v>District Heat and Hydrogen</v>
      </c>
      <c r="B1018" s="286" t="str">
        <f>IF(ISBLANK(INDEX('Policy Characteristics'!B:B,MATCH($C1018,'Policy Characteristics'!$C:$C,0))),"",INDEX('Policy Characteristics'!B:B,MATCH($C1018,'Policy Characteristics'!$C:$C,0)))</f>
        <v>Use CHP for District Heat</v>
      </c>
      <c r="C1018" s="341" t="s">
        <v>305</v>
      </c>
      <c r="D1018" s="6"/>
      <c r="E1018" s="6"/>
      <c r="F1018" s="6"/>
      <c r="G1018" s="6"/>
      <c r="H1018" s="44">
        <v>68</v>
      </c>
      <c r="I1018" s="349" t="s">
        <v>44</v>
      </c>
      <c r="J1018" s="278" t="str">
        <f>IF(ISBLANK(INDEX('Policy Characteristics'!D:D,MATCH($C1018,'Policy Characteristics'!$C:$C,0))),"",INDEX('Policy Characteristics'!D:D,MATCH($C1018,'Policy Characteristics'!$C:$C,0)))</f>
        <v>District Heat CHP</v>
      </c>
      <c r="K1018" s="277" t="str">
        <f>IF(ISBLANK(INDEX('Policy Characteristics'!E:E,MATCH($C1018,'Policy Characteristics'!$C:$C,0))),"",INDEX('Policy Characteristics'!E:E,MATCH($C1018,'Policy Characteristics'!$C:$C,0)))</f>
        <v>heat convert heat to CHP</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non-CHP heat converted</v>
      </c>
      <c r="P1018" s="277" t="str">
        <f>IF(ISBLANK(INDEX('Policy Characteristics'!J:J,MATCH($C1018,'Policy Characteristics'!$C:$C,0))),"",INDEX('Policy Characteristics'!J:J,MATCH($C1018,'Policy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18" s="277" t="str">
        <f>IF(ISBLANK(INDEX('Policy Characteristics'!K:K,MATCH($C1018,'Policy Characteristics'!$C:$C,0))),"",INDEX('Policy Characteristics'!K:K,MATCH($C1018,'Policy Characteristics'!$C:$C,0)))</f>
        <v>district-heating.html#chp</v>
      </c>
      <c r="R1018" s="277" t="str">
        <f>IF(ISBLANK(INDEX('Policy Characteristics'!L:L,MATCH($C1018,'Policy Characteristics'!$C:$C,0))),"",INDEX('Policy Characteristics'!L:L,MATCH($C1018,'Policy Characteristics'!$C:$C,0)))</f>
        <v>convert-non-chp-heat-production.html</v>
      </c>
    </row>
    <row r="1019" spans="1:18" s="2" customFormat="1" x14ac:dyDescent="0.25">
      <c r="A1019" s="277" t="str">
        <f>IF(ISBLANK(INDEX('Policy Characteristics'!A:A,MATCH($C1019,'Policy Characteristics'!$C:$C,0))),"",INDEX('Policy Characteristics'!A:A,MATCH($C1019,'Policy Characteristics'!$C:$C,0)))</f>
        <v>District Heat and Hydrogen</v>
      </c>
      <c r="B1019" s="286" t="str">
        <f>IF(ISBLANK(INDEX('Policy Characteristics'!B:B,MATCH($C1019,'Policy Characteristics'!$C:$C,0))),"",INDEX('Policy Characteristics'!B:B,MATCH($C1019,'Policy Characteristics'!$C:$C,0)))</f>
        <v>Produce District Heat with Hydrogen</v>
      </c>
      <c r="C1019" s="341" t="s">
        <v>2815</v>
      </c>
      <c r="D1019" s="6"/>
      <c r="E1019" s="6"/>
      <c r="F1019" s="6"/>
      <c r="G1019" s="6"/>
      <c r="H1019" s="44">
        <v>176</v>
      </c>
      <c r="I1019" s="349" t="s">
        <v>44</v>
      </c>
      <c r="J1019" s="278" t="str">
        <f>IF(ISBLANK(INDEX('Policy Characteristics'!D:D,MATCH($C1019,'Policy Characteristics'!$C:$C,0))),"",INDEX('Policy Characteristics'!D:D,MATCH($C1019,'Policy Characteristics'!$C:$C,0)))</f>
        <v>District Heat Fuel Switching</v>
      </c>
      <c r="K1019" s="277" t="str">
        <f>IF(ISBLANK(INDEX('Policy Characteristics'!E:E,MATCH($C1019,'Policy Characteristics'!$C:$C,0))),"",INDEX('Policy Characteristics'!E:E,MATCH($C1019,'Policy Characteristics'!$C:$C,0)))</f>
        <v>heat fuel type shifting</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fuel use</v>
      </c>
      <c r="P1019" s="277" t="str">
        <f>IF(ISBLANK(INDEX('Policy Characteristics'!J:J,MATCH($C1019,'Policy Characteristics'!$C:$C,0))),"",INDEX('Policy Characteristics'!J:J,MATCH($C1019,'Policy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19" s="277" t="str">
        <f>IF(ISBLANK(INDEX('Policy Characteristics'!K:K,MATCH($C1019,'Policy Characteristics'!$C:$C,0))),"",INDEX('Policy Characteristics'!K:K,MATCH($C1019,'Policy Characteristics'!$C:$C,0)))</f>
        <v>district-heating.html#convert-coal</v>
      </c>
      <c r="R1019" s="277" t="str">
        <f>IF(ISBLANK(INDEX('Policy Characteristics'!L:L,MATCH($C1019,'Policy Characteristics'!$C:$C,0))),"",INDEX('Policy Characteristics'!L:L,MATCH($C1019,'Policy Characteristics'!$C:$C,0)))</f>
        <v>district-heat-fuel-switching.html</v>
      </c>
    </row>
    <row r="1020" spans="1:18" s="2" customFormat="1" x14ac:dyDescent="0.25">
      <c r="A1020" s="277" t="str">
        <f>IF(ISBLANK(INDEX('Policy Characteristics'!A:A,MATCH($C1020,'Policy Characteristics'!$C:$C,0))),"",INDEX('Policy Characteristics'!A:A,MATCH($C1020,'Policy Characteristics'!$C:$C,0)))</f>
        <v>District Heat and Hydrogen</v>
      </c>
      <c r="B1020" s="286" t="str">
        <f>IF(ISBLANK(INDEX('Policy Characteristics'!B:B,MATCH($C1020,'Policy Characteristics'!$C:$C,0))),"",INDEX('Policy Characteristics'!B:B,MATCH($C1020,'Policy Characteristics'!$C:$C,0)))</f>
        <v>Shift Hydrogen Production to Electrolysis</v>
      </c>
      <c r="C1020" s="341" t="s">
        <v>2527</v>
      </c>
      <c r="D1020" s="6"/>
      <c r="E1020" s="6"/>
      <c r="F1020" s="6"/>
      <c r="G1020" s="6"/>
      <c r="H1020" s="44">
        <v>450</v>
      </c>
      <c r="I1020" s="349" t="s">
        <v>44</v>
      </c>
      <c r="J1020" s="278" t="str">
        <f>IF(ISBLANK(INDEX('Policy Characteristics'!D:D,MATCH($C1020,'Policy Characteristics'!$C:$C,0))),"",INDEX('Policy Characteristics'!D:D,MATCH($C1020,'Policy Characteristics'!$C:$C,0)))</f>
        <v>Hydrogen Electrolysis</v>
      </c>
      <c r="K1020" s="277" t="str">
        <f>IF(ISBLANK(INDEX('Policy Characteristics'!E:E,MATCH($C1020,'Policy Characteristics'!$C:$C,0))),"",INDEX('Policy Characteristics'!E:E,MATCH($C1020,'Policy Characteristics'!$C:$C,0)))</f>
        <v>hydgn shift production pathways</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hydrogen production</v>
      </c>
      <c r="P1020" s="277" t="str">
        <f>IF(ISBLANK(INDEX('Policy Characteristics'!J:J,MATCH($C1020,'Policy Characteristics'!$C:$C,0))),"",INDEX('Policy Characteristics'!J:J,MATCH($C1020,'Policy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20" s="277" t="str">
        <f>IF(ISBLANK(INDEX('Policy Characteristics'!K:K,MATCH($C1020,'Policy Characteristics'!$C:$C,0))),"",INDEX('Policy Characteristics'!K:K,MATCH($C1020,'Policy Characteristics'!$C:$C,0)))</f>
        <v/>
      </c>
      <c r="R1020" s="277" t="str">
        <f>IF(ISBLANK(INDEX('Policy Characteristics'!L:L,MATCH($C1020,'Policy Characteristics'!$C:$C,0))),"",INDEX('Policy Characteristics'!L:L,MATCH($C1020,'Policy Characteristics'!$C:$C,0)))</f>
        <v>switch-hydrogen-production-pathway.html</v>
      </c>
    </row>
    <row r="1021" spans="1:18" s="4" customFormat="1" x14ac:dyDescent="0.25">
      <c r="A1021" s="277" t="str">
        <f>IF(ISBLANK(INDEX('Policy Characteristics'!A:A,MATCH($C1021,'Policy Characteristics'!$C:$C,0))),"",INDEX('Policy Characteristics'!A:A,MATCH($C1021,'Policy Characteristics'!$C:$C,0)))</f>
        <v>Cross-Sector</v>
      </c>
      <c r="B1021" s="286" t="str">
        <f>IF(ISBLANK(INDEX('Policy Characteristics'!B:B,MATCH($C1021,'Policy Characteristics'!$C:$C,0))),"",INDEX('Policy Characteristics'!B:B,MATCH($C1021,'Policy Characteristics'!$C:$C,0)))</f>
        <v>Carbon Price</v>
      </c>
      <c r="C1021" t="s">
        <v>2456</v>
      </c>
      <c r="D1021" s="47" t="s">
        <v>355</v>
      </c>
      <c r="E1021" s="47"/>
      <c r="F1021" s="47" t="s">
        <v>359</v>
      </c>
      <c r="G1021" s="47"/>
      <c r="H1021" s="44">
        <v>171</v>
      </c>
      <c r="I1021" s="348" t="s">
        <v>44</v>
      </c>
      <c r="J1021" s="278" t="str">
        <f>IF(ISBLANK(INDEX('Policy Characteristics'!D:D,MATCH($C1021,'Policy Characteristics'!$C:$C,0))),"",INDEX('Policy Characteristics'!D:D,MATCH($C1021,'Policy Characteristics'!$C:$C,0)))</f>
        <v>Carbon Price</v>
      </c>
      <c r="K1021" s="277" t="str">
        <f>IF(ISBLANK(INDEX('Policy Characteristics'!E:E,MATCH($C1021,'Policy Characteristics'!$C:$C,0))),"",INDEX('Policy Characteristics'!E:E,MATCH($C1021,'Policy Characteristics'!$C:$C,0)))</f>
        <v>cross carbon tax</v>
      </c>
      <c r="L1021" s="277">
        <f>IF(ISBLANK(INDEX('Policy Characteristics'!F:F,MATCH($C1021,'Policy Characteristics'!$C:$C,0))),"",INDEX('Policy Characteristics'!F:F,MATCH($C1021,'Policy Characteristics'!$C:$C,0)))</f>
        <v>0</v>
      </c>
      <c r="M1021" s="277">
        <f>IF(ISBLANK(INDEX('Policy Characteristics'!G:G,MATCH($C1021,'Policy Characteristics'!$C:$C,0))),"",INDEX('Policy Characteristics'!G:G,MATCH($C1021,'Policy Characteristics'!$C:$C,0)))</f>
        <v>300</v>
      </c>
      <c r="N1021" s="277">
        <f>IF(ISBLANK(INDEX('Policy Characteristics'!H:H,MATCH($C1021,'Policy Characteristics'!$C:$C,0))),"",INDEX('Policy Characteristics'!H:H,MATCH($C1021,'Policy Characteristics'!$C:$C,0)))</f>
        <v>5</v>
      </c>
      <c r="O1021" s="277" t="str">
        <f>IF(ISBLANK(INDEX('Policy Characteristics'!I:I,MATCH($C1021,'Policy Characteristics'!$C:$C,0))),"",INDEX('Policy Characteristics'!I:I,MATCH($C1021,'Policy Characteristics'!$C:$C,0)))</f>
        <v>$/metric ton CO2e</v>
      </c>
      <c r="P1021" s="277" t="str">
        <f>IF(ISBLANK(INDEX('Policy Characteristics'!J:J,MATCH($C1021,'Policy Characteristics'!$C:$C,0))),"",INDEX('Policy Characteristics'!J:J,MATCH($C1021,'Policy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1" s="277" t="str">
        <f>IF(ISBLANK(INDEX('Policy Characteristics'!K:K,MATCH($C1021,'Policy Characteristics'!$C:$C,0))),"",INDEX('Policy Characteristics'!K:K,MATCH($C1021,'Policy Characteristics'!$C:$C,0)))</f>
        <v>fuels.html#carbon-tax</v>
      </c>
      <c r="R1021" s="277" t="str">
        <f>IF(ISBLANK(INDEX('Policy Characteristics'!L:L,MATCH($C1021,'Policy Characteristics'!$C:$C,0))),"",INDEX('Policy Characteristics'!L:L,MATCH($C1021,'Policy Characteristics'!$C:$C,0)))</f>
        <v>carbon-tax.html</v>
      </c>
    </row>
    <row r="1022" spans="1:18" s="4" customFormat="1" x14ac:dyDescent="0.25">
      <c r="A1022" s="277" t="str">
        <f>IF(ISBLANK(INDEX('Policy Characteristics'!A:A,MATCH($C1022,'Policy Characteristics'!$C:$C,0))),"",INDEX('Policy Characteristics'!A:A,MATCH($C1022,'Policy Characteristics'!$C:$C,0)))</f>
        <v>Cross-Sector</v>
      </c>
      <c r="B1022" s="286" t="str">
        <f>IF(ISBLANK(INDEX('Policy Characteristics'!B:B,MATCH($C1022,'Policy Characteristics'!$C:$C,0))),"",INDEX('Policy Characteristics'!B:B,MATCH($C1022,'Policy Characteristics'!$C:$C,0)))</f>
        <v>Carbon Price</v>
      </c>
      <c r="C1022" s="277" t="str">
        <f t="shared" ref="C1022" si="46">C$1021</f>
        <v>Additional Carbon Tax Rate</v>
      </c>
      <c r="D1022" s="47" t="s">
        <v>363</v>
      </c>
      <c r="E1022" s="47"/>
      <c r="F1022" s="47" t="s">
        <v>364</v>
      </c>
      <c r="G1022" s="47"/>
      <c r="H1022" s="44">
        <v>172</v>
      </c>
      <c r="I1022" s="348" t="s">
        <v>44</v>
      </c>
      <c r="J1022" s="278" t="str">
        <f>IF(ISBLANK(INDEX('Policy Characteristics'!D:D,MATCH($C1022,'Policy Characteristics'!$C:$C,0))),"",INDEX('Policy Characteristics'!D:D,MATCH($C1022,'Policy Characteristics'!$C:$C,0)))</f>
        <v>Carbon Price</v>
      </c>
      <c r="K1022" s="277" t="str">
        <f>IF(ISBLANK(INDEX('Policy Characteristics'!E:E,MATCH($C1022,'Policy Characteristics'!$C:$C,0))),"",INDEX('Policy Characteristics'!E:E,MATCH($C1022,'Policy Characteristics'!$C:$C,0)))</f>
        <v>cross carbon tax</v>
      </c>
      <c r="L1022" s="277">
        <f>IF(ISBLANK(INDEX('Policy Characteristics'!F:F,MATCH($C1022,'Policy Characteristics'!$C:$C,0))),"",INDEX('Policy Characteristics'!F:F,MATCH($C1022,'Policy Characteristics'!$C:$C,0)))</f>
        <v>0</v>
      </c>
      <c r="M1022" s="277">
        <f>IF(ISBLANK(INDEX('Policy Characteristics'!G:G,MATCH($C1022,'Policy Characteristics'!$C:$C,0))),"",INDEX('Policy Characteristics'!G:G,MATCH($C1022,'Policy Characteristics'!$C:$C,0)))</f>
        <v>300</v>
      </c>
      <c r="N1022" s="277">
        <f>IF(ISBLANK(INDEX('Policy Characteristics'!H:H,MATCH($C1022,'Policy Characteristics'!$C:$C,0))),"",INDEX('Policy Characteristics'!H:H,MATCH($C1022,'Policy Characteristics'!$C:$C,0)))</f>
        <v>5</v>
      </c>
      <c r="O1022" s="277" t="str">
        <f>IF(ISBLANK(INDEX('Policy Characteristics'!I:I,MATCH($C1022,'Policy Characteristics'!$C:$C,0))),"",INDEX('Policy Characteristics'!I:I,MATCH($C1022,'Policy Characteristics'!$C:$C,0)))</f>
        <v>$/metric ton CO2e</v>
      </c>
      <c r="P1022" s="277" t="str">
        <f>IF(ISBLANK(INDEX('Policy Characteristics'!J:J,MATCH($C1022,'Policy Characteristics'!$C:$C,0))),"",INDEX('Policy Characteristics'!J:J,MATCH($C1022,'Policy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2" s="277" t="str">
        <f>IF(ISBLANK(INDEX('Policy Characteristics'!K:K,MATCH($C1022,'Policy Characteristics'!$C:$C,0))),"",INDEX('Policy Characteristics'!K:K,MATCH($C1022,'Policy Characteristics'!$C:$C,0)))</f>
        <v>fuels.html#carbon-tax</v>
      </c>
      <c r="R1022" s="277" t="str">
        <f>IF(ISBLANK(INDEX('Policy Characteristics'!L:L,MATCH($C1022,'Policy Characteristics'!$C:$C,0))),"",INDEX('Policy Characteristics'!L:L,MATCH($C1022,'Policy Characteristics'!$C:$C,0)))</f>
        <v>carbon-tax.html</v>
      </c>
    </row>
    <row r="1023" spans="1:18" s="4" customFormat="1" x14ac:dyDescent="0.25">
      <c r="A1023" s="277" t="str">
        <f>IF(ISBLANK(INDEX('Policy Characteristics'!A:A,MATCH($C1023,'Policy Characteristics'!$C:$C,0))),"",INDEX('Policy Characteristics'!A:A,MATCH($C1023,'Policy Characteristics'!$C:$C,0)))</f>
        <v>Cross-Sector</v>
      </c>
      <c r="B1023" s="286" t="str">
        <f>IF(ISBLANK(INDEX('Policy Characteristics'!B:B,MATCH($C1023,'Policy Characteristics'!$C:$C,0))),"",INDEX('Policy Characteristics'!B:B,MATCH($C1023,'Policy Characteristics'!$C:$C,0)))</f>
        <v>Carbon Price</v>
      </c>
      <c r="C1023" s="277" t="str">
        <f t="shared" ref="C1023:C1026" si="47">C$1021</f>
        <v>Additional Carbon Tax Rate</v>
      </c>
      <c r="D1023" s="47" t="s">
        <v>357</v>
      </c>
      <c r="E1023" s="47"/>
      <c r="F1023" s="47" t="s">
        <v>361</v>
      </c>
      <c r="G1023" s="47"/>
      <c r="H1023" s="44">
        <v>173</v>
      </c>
      <c r="I1023" s="348" t="s">
        <v>44</v>
      </c>
      <c r="J1023" s="278" t="str">
        <f>IF(ISBLANK(INDEX('Policy Characteristics'!D:D,MATCH($C1023,'Policy Characteristics'!$C:$C,0))),"",INDEX('Policy Characteristics'!D:D,MATCH($C1023,'Policy Characteristics'!$C:$C,0)))</f>
        <v>Carbon Price</v>
      </c>
      <c r="K1023" s="277" t="str">
        <f>IF(ISBLANK(INDEX('Policy Characteristics'!E:E,MATCH($C1023,'Policy Characteristics'!$C:$C,0))),"",INDEX('Policy Characteristics'!E:E,MATCH($C1023,'Policy Characteristics'!$C:$C,0)))</f>
        <v>cross carbon tax</v>
      </c>
      <c r="L1023" s="277">
        <f>IF(ISBLANK(INDEX('Policy Characteristics'!F:F,MATCH($C1023,'Policy Characteristics'!$C:$C,0))),"",INDEX('Policy Characteristics'!F:F,MATCH($C1023,'Policy Characteristics'!$C:$C,0)))</f>
        <v>0</v>
      </c>
      <c r="M1023" s="277">
        <f>IF(ISBLANK(INDEX('Policy Characteristics'!G:G,MATCH($C1023,'Policy Characteristics'!$C:$C,0))),"",INDEX('Policy Characteristics'!G:G,MATCH($C1023,'Policy Characteristics'!$C:$C,0)))</f>
        <v>300</v>
      </c>
      <c r="N1023" s="277">
        <f>IF(ISBLANK(INDEX('Policy Characteristics'!H:H,MATCH($C1023,'Policy Characteristics'!$C:$C,0))),"",INDEX('Policy Characteristics'!H:H,MATCH($C1023,'Policy Characteristics'!$C:$C,0)))</f>
        <v>5</v>
      </c>
      <c r="O1023" s="277" t="str">
        <f>IF(ISBLANK(INDEX('Policy Characteristics'!I:I,MATCH($C1023,'Policy Characteristics'!$C:$C,0))),"",INDEX('Policy Characteristics'!I:I,MATCH($C1023,'Policy Characteristics'!$C:$C,0)))</f>
        <v>$/metric ton CO2e</v>
      </c>
      <c r="P1023" s="277" t="str">
        <f>IF(ISBLANK(INDEX('Policy Characteristics'!J:J,MATCH($C1023,'Policy Characteristics'!$C:$C,0))),"",INDEX('Policy Characteristics'!J:J,MATCH($C1023,'Policy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3" s="277" t="str">
        <f>IF(ISBLANK(INDEX('Policy Characteristics'!K:K,MATCH($C1023,'Policy Characteristics'!$C:$C,0))),"",INDEX('Policy Characteristics'!K:K,MATCH($C1023,'Policy Characteristics'!$C:$C,0)))</f>
        <v>fuels.html#carbon-tax</v>
      </c>
      <c r="R1023" s="277" t="str">
        <f>IF(ISBLANK(INDEX('Policy Characteristics'!L:L,MATCH($C1023,'Policy Characteristics'!$C:$C,0))),"",INDEX('Policy Characteristics'!L:L,MATCH($C1023,'Policy Characteristics'!$C:$C,0)))</f>
        <v>carbon-tax.html</v>
      </c>
    </row>
    <row r="1024" spans="1:18" s="4" customFormat="1" x14ac:dyDescent="0.25">
      <c r="A1024" s="277" t="str">
        <f>IF(ISBLANK(INDEX('Policy Characteristics'!A:A,MATCH($C1024,'Policy Characteristics'!$C:$C,0))),"",INDEX('Policy Characteristics'!A:A,MATCH($C1024,'Policy Characteristics'!$C:$C,0)))</f>
        <v>Cross-Sector</v>
      </c>
      <c r="B1024" s="286" t="str">
        <f>IF(ISBLANK(INDEX('Policy Characteristics'!B:B,MATCH($C1024,'Policy Characteristics'!$C:$C,0))),"",INDEX('Policy Characteristics'!B:B,MATCH($C1024,'Policy Characteristics'!$C:$C,0)))</f>
        <v>Carbon Price</v>
      </c>
      <c r="C1024" s="277" t="str">
        <f t="shared" si="47"/>
        <v>Additional Carbon Tax Rate</v>
      </c>
      <c r="D1024" s="47" t="s">
        <v>358</v>
      </c>
      <c r="E1024" s="47"/>
      <c r="F1024" s="47" t="s">
        <v>362</v>
      </c>
      <c r="G1024" s="47"/>
      <c r="H1024" s="44">
        <v>174</v>
      </c>
      <c r="I1024" s="348" t="s">
        <v>44</v>
      </c>
      <c r="J1024" s="278" t="str">
        <f>IF(ISBLANK(INDEX('Policy Characteristics'!D:D,MATCH($C1024,'Policy Characteristics'!$C:$C,0))),"",INDEX('Policy Characteristics'!D:D,MATCH($C1024,'Policy Characteristics'!$C:$C,0)))</f>
        <v>Carbon Price</v>
      </c>
      <c r="K1024" s="277" t="str">
        <f>IF(ISBLANK(INDEX('Policy Characteristics'!E:E,MATCH($C1024,'Policy Characteristics'!$C:$C,0))),"",INDEX('Policy Characteristics'!E:E,MATCH($C1024,'Policy Characteristics'!$C:$C,0)))</f>
        <v>cross carbon tax</v>
      </c>
      <c r="L1024" s="277">
        <f>IF(ISBLANK(INDEX('Policy Characteristics'!F:F,MATCH($C1024,'Policy Characteristics'!$C:$C,0))),"",INDEX('Policy Characteristics'!F:F,MATCH($C1024,'Policy Characteristics'!$C:$C,0)))</f>
        <v>0</v>
      </c>
      <c r="M1024" s="277">
        <f>IF(ISBLANK(INDEX('Policy Characteristics'!G:G,MATCH($C1024,'Policy Characteristics'!$C:$C,0))),"",INDEX('Policy Characteristics'!G:G,MATCH($C1024,'Policy Characteristics'!$C:$C,0)))</f>
        <v>300</v>
      </c>
      <c r="N1024" s="277">
        <f>IF(ISBLANK(INDEX('Policy Characteristics'!H:H,MATCH($C1024,'Policy Characteristics'!$C:$C,0))),"",INDEX('Policy Characteristics'!H:H,MATCH($C1024,'Policy Characteristics'!$C:$C,0)))</f>
        <v>5</v>
      </c>
      <c r="O1024" s="277" t="str">
        <f>IF(ISBLANK(INDEX('Policy Characteristics'!I:I,MATCH($C1024,'Policy Characteristics'!$C:$C,0))),"",INDEX('Policy Characteristics'!I:I,MATCH($C1024,'Policy Characteristics'!$C:$C,0)))</f>
        <v>$/metric ton CO2e</v>
      </c>
      <c r="P1024" s="277" t="str">
        <f>IF(ISBLANK(INDEX('Policy Characteristics'!J:J,MATCH($C1024,'Policy Characteristics'!$C:$C,0))),"",INDEX('Policy Characteristics'!J:J,MATCH($C1024,'Policy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4" s="277" t="str">
        <f>IF(ISBLANK(INDEX('Policy Characteristics'!K:K,MATCH($C1024,'Policy Characteristics'!$C:$C,0))),"",INDEX('Policy Characteristics'!K:K,MATCH($C1024,'Policy Characteristics'!$C:$C,0)))</f>
        <v>fuels.html#carbon-tax</v>
      </c>
      <c r="R1024" s="277" t="str">
        <f>IF(ISBLANK(INDEX('Policy Characteristics'!L:L,MATCH($C1024,'Policy Characteristics'!$C:$C,0))),"",INDEX('Policy Characteristics'!L:L,MATCH($C1024,'Policy Characteristics'!$C:$C,0)))</f>
        <v>carbon-tax.html</v>
      </c>
    </row>
    <row r="1025" spans="1:18" s="4" customFormat="1" x14ac:dyDescent="0.25">
      <c r="A1025" s="277" t="str">
        <f>IF(ISBLANK(INDEX('Policy Characteristics'!A:A,MATCH($C1025,'Policy Characteristics'!$C:$C,0))),"",INDEX('Policy Characteristics'!A:A,MATCH($C1025,'Policy Characteristics'!$C:$C,0)))</f>
        <v>Cross-Sector</v>
      </c>
      <c r="B1025" s="286" t="str">
        <f>IF(ISBLANK(INDEX('Policy Characteristics'!B:B,MATCH($C1025,'Policy Characteristics'!$C:$C,0))),"",INDEX('Policy Characteristics'!B:B,MATCH($C1025,'Policy Characteristics'!$C:$C,0)))</f>
        <v>Carbon Price</v>
      </c>
      <c r="C1025" s="277" t="str">
        <f t="shared" si="47"/>
        <v>Additional Carbon Tax Rate</v>
      </c>
      <c r="D1025" s="47" t="s">
        <v>356</v>
      </c>
      <c r="E1025" s="47"/>
      <c r="F1025" s="47" t="s">
        <v>360</v>
      </c>
      <c r="G1025" s="47"/>
      <c r="H1025" s="44">
        <v>175</v>
      </c>
      <c r="I1025" s="348" t="s">
        <v>44</v>
      </c>
      <c r="J1025" s="278" t="str">
        <f>IF(ISBLANK(INDEX('Policy Characteristics'!D:D,MATCH($C1025,'Policy Characteristics'!$C:$C,0))),"",INDEX('Policy Characteristics'!D:D,MATCH($C1025,'Policy Characteristics'!$C:$C,0)))</f>
        <v>Carbon Price</v>
      </c>
      <c r="K1025" s="277" t="str">
        <f>IF(ISBLANK(INDEX('Policy Characteristics'!E:E,MATCH($C1025,'Policy Characteristics'!$C:$C,0))),"",INDEX('Policy Characteristics'!E:E,MATCH($C1025,'Policy Characteristics'!$C:$C,0)))</f>
        <v>cross carbon tax</v>
      </c>
      <c r="L1025" s="277">
        <f>IF(ISBLANK(INDEX('Policy Characteristics'!F:F,MATCH($C1025,'Policy Characteristics'!$C:$C,0))),"",INDEX('Policy Characteristics'!F:F,MATCH($C1025,'Policy Characteristics'!$C:$C,0)))</f>
        <v>0</v>
      </c>
      <c r="M1025" s="277">
        <f>IF(ISBLANK(INDEX('Policy Characteristics'!G:G,MATCH($C1025,'Policy Characteristics'!$C:$C,0))),"",INDEX('Policy Characteristics'!G:G,MATCH($C1025,'Policy Characteristics'!$C:$C,0)))</f>
        <v>300</v>
      </c>
      <c r="N1025" s="277">
        <f>IF(ISBLANK(INDEX('Policy Characteristics'!H:H,MATCH($C1025,'Policy Characteristics'!$C:$C,0))),"",INDEX('Policy Characteristics'!H:H,MATCH($C1025,'Policy Characteristics'!$C:$C,0)))</f>
        <v>5</v>
      </c>
      <c r="O1025" s="277" t="str">
        <f>IF(ISBLANK(INDEX('Policy Characteristics'!I:I,MATCH($C1025,'Policy Characteristics'!$C:$C,0))),"",INDEX('Policy Characteristics'!I:I,MATCH($C1025,'Policy Characteristics'!$C:$C,0)))</f>
        <v>$/metric ton CO2e</v>
      </c>
      <c r="P1025" s="277" t="str">
        <f>IF(ISBLANK(INDEX('Policy Characteristics'!J:J,MATCH($C1025,'Policy Characteristics'!$C:$C,0))),"",INDEX('Policy Characteristics'!J:J,MATCH($C1025,'Policy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5" s="277" t="str">
        <f>IF(ISBLANK(INDEX('Policy Characteristics'!K:K,MATCH($C1025,'Policy Characteristics'!$C:$C,0))),"",INDEX('Policy Characteristics'!K:K,MATCH($C1025,'Policy Characteristics'!$C:$C,0)))</f>
        <v>fuels.html#carbon-tax</v>
      </c>
      <c r="R1025" s="277" t="str">
        <f>IF(ISBLANK(INDEX('Policy Characteristics'!L:L,MATCH($C1025,'Policy Characteristics'!$C:$C,0))),"",INDEX('Policy Characteristics'!L:L,MATCH($C1025,'Policy Characteristics'!$C:$C,0)))</f>
        <v>carbon-tax.html</v>
      </c>
    </row>
    <row r="1026" spans="1:18" s="4" customFormat="1" x14ac:dyDescent="0.25">
      <c r="A1026" s="277" t="str">
        <f>IF(ISBLANK(INDEX('Policy Characteristics'!A:A,MATCH($C1026,'Policy Characteristics'!$C:$C,0))),"",INDEX('Policy Characteristics'!A:A,MATCH($C1026,'Policy Characteristics'!$C:$C,0)))</f>
        <v>Cross-Sector</v>
      </c>
      <c r="B1026" s="286" t="str">
        <f>IF(ISBLANK(INDEX('Policy Characteristics'!B:B,MATCH($C1026,'Policy Characteristics'!$C:$C,0))),"",INDEX('Policy Characteristics'!B:B,MATCH($C1026,'Policy Characteristics'!$C:$C,0)))</f>
        <v>Carbon Price</v>
      </c>
      <c r="C1026" s="277" t="str">
        <f t="shared" si="47"/>
        <v>Additional Carbon Tax Rate</v>
      </c>
      <c r="D1026" s="47" t="s">
        <v>2543</v>
      </c>
      <c r="E1026" s="47"/>
      <c r="F1026" s="47" t="s">
        <v>2958</v>
      </c>
      <c r="G1026" s="47"/>
      <c r="H1026" s="44">
        <v>544</v>
      </c>
      <c r="I1026" s="348" t="s">
        <v>44</v>
      </c>
      <c r="J1026" s="278" t="str">
        <f>IF(ISBLANK(INDEX('Policy Characteristics'!D:D,MATCH($C1026,'Policy Characteristics'!$C:$C,0))),"",INDEX('Policy Characteristics'!D:D,MATCH($C1026,'Policy Characteristics'!$C:$C,0)))</f>
        <v>Carbon Price</v>
      </c>
      <c r="K1026" s="277" t="str">
        <f>IF(ISBLANK(INDEX('Policy Characteristics'!E:E,MATCH($C1026,'Policy Characteristics'!$C:$C,0))),"",INDEX('Policy Characteristics'!E:E,MATCH($C1026,'Policy Characteristics'!$C:$C,0)))</f>
        <v>cross carbon tax</v>
      </c>
      <c r="L1026" s="277">
        <f>IF(ISBLANK(INDEX('Policy Characteristics'!F:F,MATCH($C1026,'Policy Characteristics'!$C:$C,0))),"",INDEX('Policy Characteristics'!F:F,MATCH($C1026,'Policy Characteristics'!$C:$C,0)))</f>
        <v>0</v>
      </c>
      <c r="M1026" s="277">
        <f>IF(ISBLANK(INDEX('Policy Characteristics'!G:G,MATCH($C1026,'Policy Characteristics'!$C:$C,0))),"",INDEX('Policy Characteristics'!G:G,MATCH($C1026,'Policy Characteristics'!$C:$C,0)))</f>
        <v>300</v>
      </c>
      <c r="N1026" s="277">
        <f>IF(ISBLANK(INDEX('Policy Characteristics'!H:H,MATCH($C1026,'Policy Characteristics'!$C:$C,0))),"",INDEX('Policy Characteristics'!H:H,MATCH($C1026,'Policy Characteristics'!$C:$C,0)))</f>
        <v>5</v>
      </c>
      <c r="O1026" s="277" t="str">
        <f>IF(ISBLANK(INDEX('Policy Characteristics'!I:I,MATCH($C1026,'Policy Characteristics'!$C:$C,0))),"",INDEX('Policy Characteristics'!I:I,MATCH($C1026,'Policy Characteristics'!$C:$C,0)))</f>
        <v>$/metric ton CO2e</v>
      </c>
      <c r="P1026" s="277" t="str">
        <f>IF(ISBLANK(INDEX('Policy Characteristics'!J:J,MATCH($C1026,'Policy Characteristics'!$C:$C,0))),"",INDEX('Policy Characteristics'!J:J,MATCH($C1026,'Policy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6" s="277" t="str">
        <f>IF(ISBLANK(INDEX('Policy Characteristics'!K:K,MATCH($C1026,'Policy Characteristics'!$C:$C,0))),"",INDEX('Policy Characteristics'!K:K,MATCH($C1026,'Policy Characteristics'!$C:$C,0)))</f>
        <v>fuels.html#carbon-tax</v>
      </c>
      <c r="R1026" s="277" t="str">
        <f>IF(ISBLANK(INDEX('Policy Characteristics'!L:L,MATCH($C1026,'Policy Characteristics'!$C:$C,0))),"",INDEX('Policy Characteristics'!L:L,MATCH($C1026,'Policy Characteristics'!$C:$C,0)))</f>
        <v>carbon-tax.html</v>
      </c>
    </row>
    <row r="1027" spans="1:18" s="4" customFormat="1" x14ac:dyDescent="0.25">
      <c r="A1027" s="277" t="str">
        <f>IF(ISBLANK(INDEX('Policy Characteristics'!A:A,MATCH($C1027,'Policy Characteristics'!$C:$C,0))),"",INDEX('Policy Characteristics'!A:A,MATCH($C1027,'Policy Characteristics'!$C:$C,0)))</f>
        <v>Cross-Sector</v>
      </c>
      <c r="B1027" s="286" t="str">
        <f>IF(ISBLANK(INDEX('Policy Characteristics'!B:B,MATCH($C1027,'Policy Characteristics'!$C:$C,0))),"",INDEX('Policy Characteristics'!B:B,MATCH($C1027,'Policy Characteristics'!$C:$C,0)))</f>
        <v>End Existing Subsidies</v>
      </c>
      <c r="C1027" t="s">
        <v>144</v>
      </c>
      <c r="D1027" s="47" t="s">
        <v>53</v>
      </c>
      <c r="E1027" s="47"/>
      <c r="F1027" s="47" t="s">
        <v>94</v>
      </c>
      <c r="G1027" s="47"/>
      <c r="H1027" s="44">
        <v>706</v>
      </c>
      <c r="I1027" s="349" t="s">
        <v>45</v>
      </c>
      <c r="J1027" s="278" t="str">
        <f>IF(ISBLANK(INDEX('Policy Characteristics'!D:D,MATCH($C1027,'Policy Characteristics'!$C:$C,0))),"",INDEX('Policy Characteristics'!D:D,MATCH($C1027,'Policy Characteristics'!$C:$C,0)))</f>
        <v>End Existing Subsidies</v>
      </c>
      <c r="K1027" s="277" t="str">
        <f>IF(ISBLANK(INDEX('Policy Characteristics'!E:E,MATCH($C1027,'Policy Characteristics'!$C:$C,0))),"",INDEX('Policy Characteristics'!E:E,MATCH($C1027,'Policy Characteristics'!$C:$C,0)))</f>
        <v>cross reduce BAU subsidies</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reduction in BAU subsidies</v>
      </c>
      <c r="P1027" s="27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277" t="str">
        <f>IF(ISBLANK(INDEX('Policy Characteristics'!K:K,MATCH($C1027,'Policy Characteristics'!$C:$C,0))),"",INDEX('Policy Characteristics'!K:K,MATCH($C1027,'Policy Characteristics'!$C:$C,0)))</f>
        <v>fuels.html#end-subsidies</v>
      </c>
      <c r="R1027" s="277" t="str">
        <f>IF(ISBLANK(INDEX('Policy Characteristics'!L:L,MATCH($C1027,'Policy Characteristics'!$C:$C,0))),"",INDEX('Policy Characteristics'!L:L,MATCH($C1027,'Policy Characteristics'!$C:$C,0)))</f>
        <v>end-existing-subsidies.html</v>
      </c>
    </row>
    <row r="1028" spans="1:18" s="4" customFormat="1" x14ac:dyDescent="0.25">
      <c r="A1028" s="277" t="str">
        <f>IF(ISBLANK(INDEX('Policy Characteristics'!A:A,MATCH($C1028,'Policy Characteristics'!$C:$C,0))),"",INDEX('Policy Characteristics'!A:A,MATCH($C1028,'Policy Characteristics'!$C:$C,0)))</f>
        <v>Cross-Sector</v>
      </c>
      <c r="B1028" s="286" t="str">
        <f>IF(ISBLANK(INDEX('Policy Characteristics'!B:B,MATCH($C1028,'Policy Characteristics'!$C:$C,0))),"",INDEX('Policy Characteristics'!B:B,MATCH($C1028,'Policy Characteristics'!$C:$C,0)))</f>
        <v>End Existing Subsidies</v>
      </c>
      <c r="C1028" s="277" t="str">
        <f t="shared" ref="C1028:C1043" si="48">C$1027</f>
        <v>Percent Reduction in BAU Subsidies</v>
      </c>
      <c r="D1028" s="6" t="s">
        <v>473</v>
      </c>
      <c r="E1028" s="47"/>
      <c r="F1028" s="6" t="s">
        <v>470</v>
      </c>
      <c r="G1028" s="47"/>
      <c r="H1028" s="44">
        <v>69</v>
      </c>
      <c r="I1028" s="349" t="s">
        <v>44</v>
      </c>
      <c r="J1028" s="278" t="str">
        <f>IF(ISBLANK(INDEX('Policy Characteristics'!D:D,MATCH($C1028,'Policy Characteristics'!$C:$C,0))),"",INDEX('Policy Characteristics'!D:D,MATCH($C1028,'Policy Characteristics'!$C:$C,0)))</f>
        <v>End Existing Subsidies</v>
      </c>
      <c r="K1028" s="277" t="str">
        <f>IF(ISBLANK(INDEX('Policy Characteristics'!E:E,MATCH($C1028,'Policy Characteristics'!$C:$C,0))),"",INDEX('Policy Characteristics'!E:E,MATCH($C1028,'Policy Characteristics'!$C:$C,0)))</f>
        <v>cross reduce BAU subsidies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BAU subsidies</v>
      </c>
      <c r="P1028" s="27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277" t="str">
        <f>IF(ISBLANK(INDEX('Policy Characteristics'!K:K,MATCH($C1028,'Policy Characteristics'!$C:$C,0))),"",INDEX('Policy Characteristics'!K:K,MATCH($C1028,'Policy Characteristics'!$C:$C,0)))</f>
        <v>fuels.html#end-subsidies</v>
      </c>
      <c r="R1028" s="277" t="str">
        <f>IF(ISBLANK(INDEX('Policy Characteristics'!L:L,MATCH($C1028,'Policy Characteristics'!$C:$C,0))),"",INDEX('Policy Characteristics'!L:L,MATCH($C1028,'Policy Characteristics'!$C:$C,0)))</f>
        <v>end-existing-subsidies.html</v>
      </c>
    </row>
    <row r="1029" spans="1:18" s="4" customFormat="1" x14ac:dyDescent="0.25">
      <c r="A1029" s="277" t="str">
        <f>IF(ISBLANK(INDEX('Policy Characteristics'!A:A,MATCH($C1029,'Policy Characteristics'!$C:$C,0))),"",INDEX('Policy Characteristics'!A:A,MATCH($C1029,'Policy Characteristics'!$C:$C,0)))</f>
        <v>Cross-Sector</v>
      </c>
      <c r="B1029" s="286" t="str">
        <f>IF(ISBLANK(INDEX('Policy Characteristics'!B:B,MATCH($C1029,'Policy Characteristics'!$C:$C,0))),"",INDEX('Policy Characteristics'!B:B,MATCH($C1029,'Policy Characteristics'!$C:$C,0)))</f>
        <v>End Existing Subsidies</v>
      </c>
      <c r="C1029" s="277" t="str">
        <f t="shared" si="48"/>
        <v>Percent Reduction in BAU Subsidies</v>
      </c>
      <c r="D1029" s="6" t="s">
        <v>47</v>
      </c>
      <c r="E1029" s="47"/>
      <c r="F1029" s="6" t="s">
        <v>88</v>
      </c>
      <c r="G1029" s="47"/>
      <c r="H1029" s="44">
        <v>70</v>
      </c>
      <c r="I1029" s="349" t="s">
        <v>44</v>
      </c>
      <c r="J1029" s="278" t="str">
        <f>IF(ISBLANK(INDEX('Policy Characteristics'!D:D,MATCH($C1029,'Policy Characteristics'!$C:$C,0))),"",INDEX('Policy Characteristics'!D:D,MATCH($C1029,'Policy Characteristics'!$C:$C,0)))</f>
        <v>End Existing Subsidies</v>
      </c>
      <c r="K1029" s="277" t="str">
        <f>IF(ISBLANK(INDEX('Policy Characteristics'!E:E,MATCH($C1029,'Policy Characteristics'!$C:$C,0))),"",INDEX('Policy Characteristics'!E:E,MATCH($C1029,'Policy Characteristics'!$C:$C,0)))</f>
        <v>cross reduce BAU subsidies</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reduction in BAU subsidies</v>
      </c>
      <c r="P1029" s="27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277" t="str">
        <f>IF(ISBLANK(INDEX('Policy Characteristics'!K:K,MATCH($C1029,'Policy Characteristics'!$C:$C,0))),"",INDEX('Policy Characteristics'!K:K,MATCH($C1029,'Policy Characteristics'!$C:$C,0)))</f>
        <v>fuels.html#end-subsidies</v>
      </c>
      <c r="R1029" s="277" t="str">
        <f>IF(ISBLANK(INDEX('Policy Characteristics'!L:L,MATCH($C1029,'Policy Characteristics'!$C:$C,0))),"",INDEX('Policy Characteristics'!L:L,MATCH($C1029,'Policy Characteristics'!$C:$C,0)))</f>
        <v>end-existing-subsidies.html</v>
      </c>
    </row>
    <row r="1030" spans="1:18" s="4" customFormat="1" x14ac:dyDescent="0.25">
      <c r="A1030" s="277" t="str">
        <f>IF(ISBLANK(INDEX('Policy Characteristics'!A:A,MATCH($C1030,'Policy Characteristics'!$C:$C,0))),"",INDEX('Policy Characteristics'!A:A,MATCH($C1030,'Policy Characteristics'!$C:$C,0)))</f>
        <v>Cross-Sector</v>
      </c>
      <c r="B1030" s="286" t="str">
        <f>IF(ISBLANK(INDEX('Policy Characteristics'!B:B,MATCH($C1030,'Policy Characteristics'!$C:$C,0))),"",INDEX('Policy Characteristics'!B:B,MATCH($C1030,'Policy Characteristics'!$C:$C,0)))</f>
        <v>End Existing Subsidies</v>
      </c>
      <c r="C1030" s="277" t="str">
        <f t="shared" si="48"/>
        <v>Percent Reduction in BAU Subsidies</v>
      </c>
      <c r="D1030" s="6" t="s">
        <v>48</v>
      </c>
      <c r="E1030" s="47"/>
      <c r="F1030" s="6" t="s">
        <v>89</v>
      </c>
      <c r="G1030" s="47"/>
      <c r="H1030" s="44">
        <v>71</v>
      </c>
      <c r="I1030" s="349" t="s">
        <v>44</v>
      </c>
      <c r="J1030" s="278" t="str">
        <f>IF(ISBLANK(INDEX('Policy Characteristics'!D:D,MATCH($C1030,'Policy Characteristics'!$C:$C,0))),"",INDEX('Policy Characteristics'!D:D,MATCH($C1030,'Policy Characteristics'!$C:$C,0)))</f>
        <v>End Existing Subsidies</v>
      </c>
      <c r="K1030" s="277" t="str">
        <f>IF(ISBLANK(INDEX('Policy Characteristics'!E:E,MATCH($C1030,'Policy Characteristics'!$C:$C,0))),"",INDEX('Policy Characteristics'!E:E,MATCH($C1030,'Policy Characteristics'!$C:$C,0)))</f>
        <v>cross reduce BAU subsidies</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reduction in BAU subsidies</v>
      </c>
      <c r="P1030" s="27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277" t="str">
        <f>IF(ISBLANK(INDEX('Policy Characteristics'!K:K,MATCH($C1030,'Policy Characteristics'!$C:$C,0))),"",INDEX('Policy Characteristics'!K:K,MATCH($C1030,'Policy Characteristics'!$C:$C,0)))</f>
        <v>fuels.html#end-subsidies</v>
      </c>
      <c r="R1030" s="277" t="str">
        <f>IF(ISBLANK(INDEX('Policy Characteristics'!L:L,MATCH($C1030,'Policy Characteristics'!$C:$C,0))),"",INDEX('Policy Characteristics'!L:L,MATCH($C1030,'Policy Characteristics'!$C:$C,0)))</f>
        <v>end-existing-subsidies.html</v>
      </c>
    </row>
    <row r="1031" spans="1:18" s="4" customFormat="1" x14ac:dyDescent="0.25">
      <c r="A1031" s="277" t="str">
        <f>IF(ISBLANK(INDEX('Policy Characteristics'!A:A,MATCH($C1031,'Policy Characteristics'!$C:$C,0))),"",INDEX('Policy Characteristics'!A:A,MATCH($C1031,'Policy Characteristics'!$C:$C,0)))</f>
        <v>Cross-Sector</v>
      </c>
      <c r="B1031" s="286" t="str">
        <f>IF(ISBLANK(INDEX('Policy Characteristics'!B:B,MATCH($C1031,'Policy Characteristics'!$C:$C,0))),"",INDEX('Policy Characteristics'!B:B,MATCH($C1031,'Policy Characteristics'!$C:$C,0)))</f>
        <v>End Existing Subsidies</v>
      </c>
      <c r="C1031" s="277" t="str">
        <f t="shared" si="48"/>
        <v>Percent Reduction in BAU Subsidies</v>
      </c>
      <c r="D1031" s="6" t="s">
        <v>49</v>
      </c>
      <c r="E1031" s="47"/>
      <c r="F1031" s="6" t="s">
        <v>90</v>
      </c>
      <c r="G1031" s="47"/>
      <c r="H1031" s="44">
        <v>72</v>
      </c>
      <c r="I1031" s="349" t="s">
        <v>45</v>
      </c>
      <c r="J1031" s="278" t="str">
        <f>IF(ISBLANK(INDEX('Policy Characteristics'!D:D,MATCH($C1031,'Policy Characteristics'!$C:$C,0))),"",INDEX('Policy Characteristics'!D:D,MATCH($C1031,'Policy Characteristics'!$C:$C,0)))</f>
        <v>End Existing Subsidies</v>
      </c>
      <c r="K1031" s="277" t="str">
        <f>IF(ISBLANK(INDEX('Policy Characteristics'!E:E,MATCH($C1031,'Policy Characteristics'!$C:$C,0))),"",INDEX('Policy Characteristics'!E:E,MATCH($C1031,'Policy Characteristics'!$C:$C,0)))</f>
        <v>cross reduce BAU subsidies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reduction in BAU subsidies</v>
      </c>
      <c r="P1031" s="27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277" t="str">
        <f>IF(ISBLANK(INDEX('Policy Characteristics'!K:K,MATCH($C1031,'Policy Characteristics'!$C:$C,0))),"",INDEX('Policy Characteristics'!K:K,MATCH($C1031,'Policy Characteristics'!$C:$C,0)))</f>
        <v>fuels.html#end-subsidies</v>
      </c>
      <c r="R1031" s="277" t="str">
        <f>IF(ISBLANK(INDEX('Policy Characteristics'!L:L,MATCH($C1031,'Policy Characteristics'!$C:$C,0))),"",INDEX('Policy Characteristics'!L:L,MATCH($C1031,'Policy Characteristics'!$C:$C,0)))</f>
        <v>end-existing-subsidies.html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End Existing Subsidies</v>
      </c>
      <c r="C1032" s="277" t="str">
        <f t="shared" si="48"/>
        <v>Percent Reduction in BAU Subsidies</v>
      </c>
      <c r="D1032" s="6" t="s">
        <v>50</v>
      </c>
      <c r="E1032" s="47"/>
      <c r="F1032" s="6" t="s">
        <v>475</v>
      </c>
      <c r="G1032" s="47"/>
      <c r="H1032" s="44">
        <v>73</v>
      </c>
      <c r="I1032" s="349" t="s">
        <v>45</v>
      </c>
      <c r="J1032" s="278" t="str">
        <f>IF(ISBLANK(INDEX('Policy Characteristics'!D:D,MATCH($C1032,'Policy Characteristics'!$C:$C,0))),"",INDEX('Policy Characteristics'!D:D,MATCH($C1032,'Policy Characteristics'!$C:$C,0)))</f>
        <v>End Existing Subsidies</v>
      </c>
      <c r="K1032" s="277" t="str">
        <f>IF(ISBLANK(INDEX('Policy Characteristics'!E:E,MATCH($C1032,'Policy Characteristics'!$C:$C,0))),"",INDEX('Policy Characteristics'!E:E,MATCH($C1032,'Policy Characteristics'!$C:$C,0)))</f>
        <v>cross reduce BAU subsidies</v>
      </c>
      <c r="L1032" s="285">
        <f>IF(ISBLANK(INDEX('Policy Characteristics'!F:F,MATCH($C1032,'Policy Characteristics'!$C:$C,0))),"",INDEX('Policy Characteristics'!F:F,MATCH($C1032,'Policy Characteristics'!$C:$C,0)))</f>
        <v>0</v>
      </c>
      <c r="M1032" s="285">
        <f>IF(ISBLANK(INDEX('Policy Characteristics'!G:G,MATCH($C1032,'Policy Characteristics'!$C:$C,0))),"",INDEX('Policy Characteristics'!G:G,MATCH($C1032,'Policy Characteristics'!$C:$C,0)))</f>
        <v>1</v>
      </c>
      <c r="N1032" s="285">
        <f>IF(ISBLANK(INDEX('Policy Characteristics'!H:H,MATCH($C1032,'Policy Characteristics'!$C:$C,0))),"",INDEX('Policy Characteristics'!H:H,MATCH($C1032,'Policy Characteristics'!$C:$C,0)))</f>
        <v>0.01</v>
      </c>
      <c r="O1032" s="277" t="str">
        <f>IF(ISBLANK(INDEX('Policy Characteristics'!I:I,MATCH($C1032,'Policy Characteristics'!$C:$C,0))),"",INDEX('Policy Characteristics'!I:I,MATCH($C1032,'Policy Characteristics'!$C:$C,0)))</f>
        <v>% reduction in BAU subsidies</v>
      </c>
      <c r="P1032" s="277" t="str">
        <f>IF(ISBLANK(INDEX('Policy Characteristics'!J:J,MATCH($C1032,'Policy Characteristics'!$C:$C,0))),"",INDEX('Policy Characteristics'!J:J,MATCH($C1032,'Policy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2" s="277" t="str">
        <f>IF(ISBLANK(INDEX('Policy Characteristics'!K:K,MATCH($C1032,'Policy Characteristics'!$C:$C,0))),"",INDEX('Policy Characteristics'!K:K,MATCH($C1032,'Policy Characteristics'!$C:$C,0)))</f>
        <v>fuels.html#end-subsidies</v>
      </c>
      <c r="R1032" s="277" t="str">
        <f>IF(ISBLANK(INDEX('Policy Characteristics'!L:L,MATCH($C1032,'Policy Characteristics'!$C:$C,0))),"",INDEX('Policy Characteristics'!L:L,MATCH($C1032,'Policy Characteristics'!$C:$C,0)))</f>
        <v>end-existing-subsidies.html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End Existing Subsidies</v>
      </c>
      <c r="C1033" s="277" t="str">
        <f t="shared" si="48"/>
        <v>Percent Reduction in BAU Subsidies</v>
      </c>
      <c r="D1033" s="6" t="s">
        <v>51</v>
      </c>
      <c r="E1033" s="47"/>
      <c r="F1033" s="6" t="s">
        <v>95</v>
      </c>
      <c r="G1033" s="47"/>
      <c r="H1033" s="44">
        <v>74</v>
      </c>
      <c r="I1033" s="349" t="s">
        <v>44</v>
      </c>
      <c r="J1033" s="278" t="str">
        <f>IF(ISBLANK(INDEX('Policy Characteristics'!D:D,MATCH($C1033,'Policy Characteristics'!$C:$C,0))),"",INDEX('Policy Characteristics'!D:D,MATCH($C1033,'Policy Characteristics'!$C:$C,0)))</f>
        <v>End Existing Subsidies</v>
      </c>
      <c r="K1033" s="277" t="str">
        <f>IF(ISBLANK(INDEX('Policy Characteristics'!E:E,MATCH($C1033,'Policy Characteristics'!$C:$C,0))),"",INDEX('Policy Characteristics'!E:E,MATCH($C1033,'Policy Characteristics'!$C:$C,0)))</f>
        <v>cross reduce BAU subsidies</v>
      </c>
      <c r="L1033" s="285">
        <f>IF(ISBLANK(INDEX('Policy Characteristics'!F:F,MATCH($C1033,'Policy Characteristics'!$C:$C,0))),"",INDEX('Policy Characteristics'!F:F,MATCH($C1033,'Policy Characteristics'!$C:$C,0)))</f>
        <v>0</v>
      </c>
      <c r="M1033" s="285">
        <f>IF(ISBLANK(INDEX('Policy Characteristics'!G:G,MATCH($C1033,'Policy Characteristics'!$C:$C,0))),"",INDEX('Policy Characteristics'!G:G,MATCH($C1033,'Policy Characteristics'!$C:$C,0)))</f>
        <v>1</v>
      </c>
      <c r="N1033" s="285">
        <f>IF(ISBLANK(INDEX('Policy Characteristics'!H:H,MATCH($C1033,'Policy Characteristics'!$C:$C,0))),"",INDEX('Policy Characteristics'!H:H,MATCH($C1033,'Policy Characteristics'!$C:$C,0)))</f>
        <v>0.01</v>
      </c>
      <c r="O1033" s="277" t="str">
        <f>IF(ISBLANK(INDEX('Policy Characteristics'!I:I,MATCH($C1033,'Policy Characteristics'!$C:$C,0))),"",INDEX('Policy Characteristics'!I:I,MATCH($C1033,'Policy Characteristics'!$C:$C,0)))</f>
        <v>% reduction in BAU subsidies</v>
      </c>
      <c r="P1033" s="277" t="str">
        <f>IF(ISBLANK(INDEX('Policy Characteristics'!J:J,MATCH($C1033,'Policy Characteristics'!$C:$C,0))),"",INDEX('Policy Characteristics'!J:J,MATCH($C1033,'Policy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3" s="277" t="str">
        <f>IF(ISBLANK(INDEX('Policy Characteristics'!K:K,MATCH($C1033,'Policy Characteristics'!$C:$C,0))),"",INDEX('Policy Characteristics'!K:K,MATCH($C1033,'Policy Characteristics'!$C:$C,0)))</f>
        <v>fuels.html#end-subsidies</v>
      </c>
      <c r="R1033" s="277" t="str">
        <f>IF(ISBLANK(INDEX('Policy Characteristics'!L:L,MATCH($C1033,'Policy Characteristics'!$C:$C,0))),"",INDEX('Policy Characteristics'!L:L,MATCH($C1033,'Policy Characteristics'!$C:$C,0)))</f>
        <v>end-existing-subsidies.html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End Existing Subsidies</v>
      </c>
      <c r="C1034" s="277" t="str">
        <f t="shared" si="48"/>
        <v>Percent Reduction in BAU Subsidies</v>
      </c>
      <c r="D1034" s="6" t="s">
        <v>52</v>
      </c>
      <c r="E1034" s="47"/>
      <c r="F1034" s="6" t="s">
        <v>93</v>
      </c>
      <c r="G1034" s="47"/>
      <c r="H1034" s="44">
        <v>707</v>
      </c>
      <c r="I1034" s="349" t="s">
        <v>45</v>
      </c>
      <c r="J1034" s="278" t="str">
        <f>IF(ISBLANK(INDEX('Policy Characteristics'!D:D,MATCH($C1034,'Policy Characteristics'!$C:$C,0))),"",INDEX('Policy Characteristics'!D:D,MATCH($C1034,'Policy Characteristics'!$C:$C,0)))</f>
        <v>End Existing Subsidies</v>
      </c>
      <c r="K1034" s="277" t="str">
        <f>IF(ISBLANK(INDEX('Policy Characteristics'!E:E,MATCH($C1034,'Policy Characteristics'!$C:$C,0))),"",INDEX('Policy Characteristics'!E:E,MATCH($C1034,'Policy Characteristics'!$C:$C,0)))</f>
        <v>cross reduce BAU subsidies</v>
      </c>
      <c r="L1034" s="285">
        <f>IF(ISBLANK(INDEX('Policy Characteristics'!F:F,MATCH($C1034,'Policy Characteristics'!$C:$C,0))),"",INDEX('Policy Characteristics'!F:F,MATCH($C1034,'Policy Characteristics'!$C:$C,0)))</f>
        <v>0</v>
      </c>
      <c r="M1034" s="285">
        <f>IF(ISBLANK(INDEX('Policy Characteristics'!G:G,MATCH($C1034,'Policy Characteristics'!$C:$C,0))),"",INDEX('Policy Characteristics'!G:G,MATCH($C1034,'Policy Characteristics'!$C:$C,0)))</f>
        <v>1</v>
      </c>
      <c r="N1034" s="285">
        <f>IF(ISBLANK(INDEX('Policy Characteristics'!H:H,MATCH($C1034,'Policy Characteristics'!$C:$C,0))),"",INDEX('Policy Characteristics'!H:H,MATCH($C1034,'Policy Characteristics'!$C:$C,0)))</f>
        <v>0.01</v>
      </c>
      <c r="O1034" s="277" t="str">
        <f>IF(ISBLANK(INDEX('Policy Characteristics'!I:I,MATCH($C1034,'Policy Characteristics'!$C:$C,0))),"",INDEX('Policy Characteristics'!I:I,MATCH($C1034,'Policy Characteristics'!$C:$C,0)))</f>
        <v>% reduction in BAU subsidies</v>
      </c>
      <c r="P1034" s="277" t="str">
        <f>IF(ISBLANK(INDEX('Policy Characteristics'!J:J,MATCH($C1034,'Policy Characteristics'!$C:$C,0))),"",INDEX('Policy Characteristics'!J:J,MATCH($C1034,'Policy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4" s="277" t="str">
        <f>IF(ISBLANK(INDEX('Policy Characteristics'!K:K,MATCH($C1034,'Policy Characteristics'!$C:$C,0))),"",INDEX('Policy Characteristics'!K:K,MATCH($C1034,'Policy Characteristics'!$C:$C,0)))</f>
        <v>fuels.html#end-subsidies</v>
      </c>
      <c r="R1034" s="277" t="str">
        <f>IF(ISBLANK(INDEX('Policy Characteristics'!L:L,MATCH($C1034,'Policy Characteristics'!$C:$C,0))),"",INDEX('Policy Characteristics'!L:L,MATCH($C1034,'Policy Characteristics'!$C:$C,0)))</f>
        <v>end-existing-subsidies.html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End Existing Subsidies</v>
      </c>
      <c r="C1035" s="277" t="str">
        <f t="shared" si="48"/>
        <v>Percent Reduction in BAU Subsidies</v>
      </c>
      <c r="D1035" s="6" t="s">
        <v>54</v>
      </c>
      <c r="E1035" s="47"/>
      <c r="F1035" s="6" t="s">
        <v>96</v>
      </c>
      <c r="G1035" s="47"/>
      <c r="H1035" s="44">
        <v>75</v>
      </c>
      <c r="I1035" s="349" t="s">
        <v>44</v>
      </c>
      <c r="J1035" s="278" t="str">
        <f>IF(ISBLANK(INDEX('Policy Characteristics'!D:D,MATCH($C1035,'Policy Characteristics'!$C:$C,0))),"",INDEX('Policy Characteristics'!D:D,MATCH($C1035,'Policy Characteristics'!$C:$C,0)))</f>
        <v>End Existing Subsidies</v>
      </c>
      <c r="K1035" s="277" t="str">
        <f>IF(ISBLANK(INDEX('Policy Characteristics'!E:E,MATCH($C1035,'Policy Characteristics'!$C:$C,0))),"",INDEX('Policy Characteristics'!E:E,MATCH($C1035,'Policy Characteristics'!$C:$C,0)))</f>
        <v>cross reduce BAU subsidies</v>
      </c>
      <c r="L1035" s="285">
        <f>IF(ISBLANK(INDEX('Policy Characteristics'!F:F,MATCH($C1035,'Policy Characteristics'!$C:$C,0))),"",INDEX('Policy Characteristics'!F:F,MATCH($C1035,'Policy Characteristics'!$C:$C,0)))</f>
        <v>0</v>
      </c>
      <c r="M1035" s="285">
        <f>IF(ISBLANK(INDEX('Policy Characteristics'!G:G,MATCH($C1035,'Policy Characteristics'!$C:$C,0))),"",INDEX('Policy Characteristics'!G:G,MATCH($C1035,'Policy Characteristics'!$C:$C,0)))</f>
        <v>1</v>
      </c>
      <c r="N1035" s="285">
        <f>IF(ISBLANK(INDEX('Policy Characteristics'!H:H,MATCH($C1035,'Policy Characteristics'!$C:$C,0))),"",INDEX('Policy Characteristics'!H:H,MATCH($C1035,'Policy Characteristics'!$C:$C,0)))</f>
        <v>0.01</v>
      </c>
      <c r="O1035" s="277" t="str">
        <f>IF(ISBLANK(INDEX('Policy Characteristics'!I:I,MATCH($C1035,'Policy Characteristics'!$C:$C,0))),"",INDEX('Policy Characteristics'!I:I,MATCH($C1035,'Policy Characteristics'!$C:$C,0)))</f>
        <v>% reduction in BAU subsidies</v>
      </c>
      <c r="P1035" s="277" t="str">
        <f>IF(ISBLANK(INDEX('Policy Characteristics'!J:J,MATCH($C1035,'Policy Characteristics'!$C:$C,0))),"",INDEX('Policy Characteristics'!J:J,MATCH($C1035,'Policy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5" s="277" t="str">
        <f>IF(ISBLANK(INDEX('Policy Characteristics'!K:K,MATCH($C1035,'Policy Characteristics'!$C:$C,0))),"",INDEX('Policy Characteristics'!K:K,MATCH($C1035,'Policy Characteristics'!$C:$C,0)))</f>
        <v>fuels.html#end-subsidies</v>
      </c>
      <c r="R1035" s="277" t="str">
        <f>IF(ISBLANK(INDEX('Policy Characteristics'!L:L,MATCH($C1035,'Policy Characteristics'!$C:$C,0))),"",INDEX('Policy Characteristics'!L:L,MATCH($C1035,'Policy Characteristics'!$C:$C,0)))</f>
        <v>end-existing-subsidies.html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End Existing Subsidies</v>
      </c>
      <c r="C1036" s="277" t="str">
        <f t="shared" si="48"/>
        <v>Percent Reduction in BAU Subsidies</v>
      </c>
      <c r="D1036" s="6" t="s">
        <v>55</v>
      </c>
      <c r="E1036" s="47"/>
      <c r="F1036" s="6" t="s">
        <v>97</v>
      </c>
      <c r="G1036" s="47"/>
      <c r="H1036" s="44">
        <v>76</v>
      </c>
      <c r="I1036" s="349" t="s">
        <v>44</v>
      </c>
      <c r="J1036" s="278" t="str">
        <f>IF(ISBLANK(INDEX('Policy Characteristics'!D:D,MATCH($C1036,'Policy Characteristics'!$C:$C,0))),"",INDEX('Policy Characteristics'!D:D,MATCH($C1036,'Policy Characteristics'!$C:$C,0)))</f>
        <v>End Existing Subsidies</v>
      </c>
      <c r="K1036" s="277" t="str">
        <f>IF(ISBLANK(INDEX('Policy Characteristics'!E:E,MATCH($C1036,'Policy Characteristics'!$C:$C,0))),"",INDEX('Policy Characteristics'!E:E,MATCH($C1036,'Policy Characteristics'!$C:$C,0)))</f>
        <v>cross reduce BAU subsidies</v>
      </c>
      <c r="L1036" s="285">
        <f>IF(ISBLANK(INDEX('Policy Characteristics'!F:F,MATCH($C1036,'Policy Characteristics'!$C:$C,0))),"",INDEX('Policy Characteristics'!F:F,MATCH($C1036,'Policy Characteristics'!$C:$C,0)))</f>
        <v>0</v>
      </c>
      <c r="M1036" s="285">
        <f>IF(ISBLANK(INDEX('Policy Characteristics'!G:G,MATCH($C1036,'Policy Characteristics'!$C:$C,0))),"",INDEX('Policy Characteristics'!G:G,MATCH($C1036,'Policy Characteristics'!$C:$C,0)))</f>
        <v>1</v>
      </c>
      <c r="N1036" s="285">
        <f>IF(ISBLANK(INDEX('Policy Characteristics'!H:H,MATCH($C1036,'Policy Characteristics'!$C:$C,0))),"",INDEX('Policy Characteristics'!H:H,MATCH($C1036,'Policy Characteristics'!$C:$C,0)))</f>
        <v>0.01</v>
      </c>
      <c r="O1036" s="277" t="str">
        <f>IF(ISBLANK(INDEX('Policy Characteristics'!I:I,MATCH($C1036,'Policy Characteristics'!$C:$C,0))),"",INDEX('Policy Characteristics'!I:I,MATCH($C1036,'Policy Characteristics'!$C:$C,0)))</f>
        <v>% reduction in BAU subsidies</v>
      </c>
      <c r="P1036" s="277"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277" t="str">
        <f>IF(ISBLANK(INDEX('Policy Characteristics'!K:K,MATCH($C1036,'Policy Characteristics'!$C:$C,0))),"",INDEX('Policy Characteristics'!K:K,MATCH($C1036,'Policy Characteristics'!$C:$C,0)))</f>
        <v>fuels.html#end-subsidies</v>
      </c>
      <c r="R1036" s="277" t="str">
        <f>IF(ISBLANK(INDEX('Policy Characteristics'!L:L,MATCH($C1036,'Policy Characteristics'!$C:$C,0))),"",INDEX('Policy Characteristics'!L:L,MATCH($C1036,'Policy Characteristics'!$C:$C,0)))</f>
        <v>end-existing-subsidies.html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End Existing Subsidies</v>
      </c>
      <c r="C1037" s="277" t="str">
        <f t="shared" si="48"/>
        <v>Percent Reduction in BAU Subsidies</v>
      </c>
      <c r="D1037" s="6" t="s">
        <v>56</v>
      </c>
      <c r="E1037" s="47"/>
      <c r="F1037" s="6" t="s">
        <v>98</v>
      </c>
      <c r="G1037" s="47"/>
      <c r="H1037" s="44">
        <v>708</v>
      </c>
      <c r="I1037" s="349" t="s">
        <v>45</v>
      </c>
      <c r="J1037" s="278" t="str">
        <f>IF(ISBLANK(INDEX('Policy Characteristics'!D:D,MATCH($C1037,'Policy Characteristics'!$C:$C,0))),"",INDEX('Policy Characteristics'!D:D,MATCH($C1037,'Policy Characteristics'!$C:$C,0)))</f>
        <v>End Existing Subsidies</v>
      </c>
      <c r="K1037" s="277" t="str">
        <f>IF(ISBLANK(INDEX('Policy Characteristics'!E:E,MATCH($C1037,'Policy Characteristics'!$C:$C,0))),"",INDEX('Policy Characteristics'!E:E,MATCH($C1037,'Policy Characteristics'!$C:$C,0)))</f>
        <v>cross reduce BAU subsidies</v>
      </c>
      <c r="L1037" s="285">
        <f>IF(ISBLANK(INDEX('Policy Characteristics'!F:F,MATCH($C1037,'Policy Characteristics'!$C:$C,0))),"",INDEX('Policy Characteristics'!F:F,MATCH($C1037,'Policy Characteristics'!$C:$C,0)))</f>
        <v>0</v>
      </c>
      <c r="M1037" s="285">
        <f>IF(ISBLANK(INDEX('Policy Characteristics'!G:G,MATCH($C1037,'Policy Characteristics'!$C:$C,0))),"",INDEX('Policy Characteristics'!G:G,MATCH($C1037,'Policy Characteristics'!$C:$C,0)))</f>
        <v>1</v>
      </c>
      <c r="N1037" s="285">
        <f>IF(ISBLANK(INDEX('Policy Characteristics'!H:H,MATCH($C1037,'Policy Characteristics'!$C:$C,0))),"",INDEX('Policy Characteristics'!H:H,MATCH($C1037,'Policy Characteristics'!$C:$C,0)))</f>
        <v>0.01</v>
      </c>
      <c r="O1037" s="277" t="str">
        <f>IF(ISBLANK(INDEX('Policy Characteristics'!I:I,MATCH($C1037,'Policy Characteristics'!$C:$C,0))),"",INDEX('Policy Characteristics'!I:I,MATCH($C1037,'Policy Characteristics'!$C:$C,0)))</f>
        <v>% reduction in BAU subsidies</v>
      </c>
      <c r="P1037" s="277"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277" t="str">
        <f>IF(ISBLANK(INDEX('Policy Characteristics'!K:K,MATCH($C1037,'Policy Characteristics'!$C:$C,0))),"",INDEX('Policy Characteristics'!K:K,MATCH($C1037,'Policy Characteristics'!$C:$C,0)))</f>
        <v>fuels.html#end-subsidies</v>
      </c>
      <c r="R1037" s="277" t="str">
        <f>IF(ISBLANK(INDEX('Policy Characteristics'!L:L,MATCH($C1037,'Policy Characteristics'!$C:$C,0))),"",INDEX('Policy Characteristics'!L:L,MATCH($C1037,'Policy Characteristics'!$C:$C,0)))</f>
        <v>end-existing-subsidies.html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s="277" t="str">
        <f t="shared" si="48"/>
        <v>Percent Reduction in BAU Subsidies</v>
      </c>
      <c r="D1038" s="6" t="s">
        <v>57</v>
      </c>
      <c r="E1038" s="47"/>
      <c r="F1038" s="6" t="s">
        <v>99</v>
      </c>
      <c r="G1038" s="47"/>
      <c r="H1038" s="44">
        <v>709</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si="48"/>
        <v>Percent Reduction in BAU Subsidies</v>
      </c>
      <c r="D1039" s="6" t="s">
        <v>2521</v>
      </c>
      <c r="E1039" s="47"/>
      <c r="F1039" s="6" t="s">
        <v>2522</v>
      </c>
      <c r="G1039" s="47"/>
      <c r="H1039" s="44">
        <v>710</v>
      </c>
      <c r="I1039" s="349" t="s">
        <v>45</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8"/>
        <v>Percent Reduction in BAU Subsidies</v>
      </c>
      <c r="D1040" s="6" t="s">
        <v>76</v>
      </c>
      <c r="E1040" s="47"/>
      <c r="F1040" s="6" t="s">
        <v>100</v>
      </c>
      <c r="G1040" s="47"/>
      <c r="H1040" s="44">
        <v>711</v>
      </c>
      <c r="I1040" s="349" t="s">
        <v>45</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8"/>
        <v>Percent Reduction in BAU Subsidies</v>
      </c>
      <c r="D1041" s="6" t="s">
        <v>459</v>
      </c>
      <c r="E1041" s="47"/>
      <c r="F1041" s="6" t="s">
        <v>460</v>
      </c>
      <c r="G1041" s="47"/>
      <c r="H1041" s="44">
        <v>712</v>
      </c>
      <c r="I1041" s="349" t="s">
        <v>45</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8"/>
        <v>Percent Reduction in BAU Subsidies</v>
      </c>
      <c r="D1042" s="6" t="s">
        <v>466</v>
      </c>
      <c r="E1042" s="47"/>
      <c r="F1042" s="6" t="s">
        <v>467</v>
      </c>
      <c r="G1042" s="47"/>
      <c r="H1042" s="44">
        <v>713</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8"/>
        <v>Percent Reduction in BAU Subsidies</v>
      </c>
      <c r="D1043" s="6" t="s">
        <v>2513</v>
      </c>
      <c r="E1043" s="47"/>
      <c r="F1043" s="6" t="s">
        <v>2517</v>
      </c>
      <c r="G1043" s="47"/>
      <c r="H1043" s="44">
        <v>714</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ref="C1044" si="49">C$1027</f>
        <v>Percent Reduction in BAU Subsidies</v>
      </c>
      <c r="D1044" s="6" t="s">
        <v>2523</v>
      </c>
      <c r="E1044" s="47"/>
      <c r="F1044" s="6" t="s">
        <v>2524</v>
      </c>
      <c r="G1044" s="47"/>
      <c r="H1044" s="44">
        <v>715</v>
      </c>
      <c r="I1044" s="349" t="s">
        <v>45</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ref="C1045:C1047" si="50">C$1027</f>
        <v>Percent Reduction in BAU Subsidies</v>
      </c>
      <c r="D1045" s="6" t="s">
        <v>2514</v>
      </c>
      <c r="E1045" s="47"/>
      <c r="F1045" s="6" t="s">
        <v>2518</v>
      </c>
      <c r="G1045" s="47"/>
      <c r="H1045" s="44">
        <v>716</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50"/>
        <v>Percent Reduction in BAU Subsidies</v>
      </c>
      <c r="D1046" s="6" t="s">
        <v>2515</v>
      </c>
      <c r="E1046" s="47"/>
      <c r="F1046" s="6" t="s">
        <v>2519</v>
      </c>
      <c r="G1046" s="47"/>
      <c r="H1046" s="44">
        <v>717</v>
      </c>
      <c r="I1046" s="349" t="s">
        <v>45</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50"/>
        <v>Percent Reduction in BAU Subsidies</v>
      </c>
      <c r="D1047" s="6" t="s">
        <v>2516</v>
      </c>
      <c r="E1047" s="47"/>
      <c r="F1047" s="6" t="s">
        <v>2520</v>
      </c>
      <c r="G1047" s="47"/>
      <c r="H1047" s="44">
        <v>718</v>
      </c>
      <c r="I1047" s="349" t="s">
        <v>45</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2"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Exempt Non-CO2 Emissions from C Tax</v>
      </c>
      <c r="C1048" s="341" t="s">
        <v>2490</v>
      </c>
      <c r="D1048" s="6"/>
      <c r="E1048" s="6"/>
      <c r="F1048" s="6"/>
      <c r="G1048" s="6"/>
      <c r="H1048" s="44">
        <v>719</v>
      </c>
      <c r="I1048" s="349" t="s">
        <v>45</v>
      </c>
      <c r="J1048" s="278" t="str">
        <f>IF(ISBLANK(INDEX('Policy Characteristics'!D:D,MATCH($C1048,'Policy Characteristics'!$C:$C,0))),"",INDEX('Policy Characteristics'!D:D,MATCH($C1048,'Policy Characteristics'!$C:$C,0)))</f>
        <v/>
      </c>
      <c r="K1048" s="277" t="str">
        <f>IF(ISBLANK(INDEX('Policy Characteristics'!E:E,MATCH($C1048,'Policy Characteristics'!$C:$C,0))),"",INDEX('Policy Characteristics'!E:E,MATCH($C1048,'Policy Characteristics'!$C:$C,0)))</f>
        <v>cross toggle whether carbon tax affects non CO2 emissions</v>
      </c>
      <c r="L1048" s="277">
        <f>IF(ISBLANK(INDEX('Policy Characteristics'!F:F,MATCH($C1048,'Policy Characteristics'!$C:$C,0))),"",INDEX('Policy Characteristics'!F:F,MATCH($C1048,'Policy Characteristics'!$C:$C,0)))</f>
        <v>0</v>
      </c>
      <c r="M1048" s="277">
        <f>IF(ISBLANK(INDEX('Policy Characteristics'!G:G,MATCH($C1048,'Policy Characteristics'!$C:$C,0))),"",INDEX('Policy Characteristics'!G:G,MATCH($C1048,'Policy Characteristics'!$C:$C,0)))</f>
        <v>1</v>
      </c>
      <c r="N1048" s="277">
        <f>IF(ISBLANK(INDEX('Policy Characteristics'!H:H,MATCH($C1048,'Policy Characteristics'!$C:$C,0))),"",INDEX('Policy Characteristics'!H:H,MATCH($C1048,'Policy Characteristics'!$C:$C,0)))</f>
        <v>1</v>
      </c>
      <c r="O1048" s="277" t="str">
        <f>IF(ISBLANK(INDEX('Policy Characteristics'!I:I,MATCH($C1048,'Policy Characteristics'!$C:$C,0))),"",INDEX('Policy Characteristics'!I:I,MATCH($C1048,'Policy Characteristics'!$C:$C,0)))</f>
        <v>on/off</v>
      </c>
      <c r="P1048" s="277" t="str">
        <f>IF(ISBLANK(INDEX('Policy Characteristics'!J:J,MATCH($C1048,'Policy Characteristics'!$C:$C,0))),"",INDEX('Policy Characteristics'!J:J,MATCH($C1048,'Policy Characteristics'!$C:$C,0)))</f>
        <v>**Description:** By default, the carbon tax applies to CO2 and non-CO2 emissions. This policy exempts non-CO2 emissions, meaning the carbon tax will only apply to CO2 emissions.</v>
      </c>
      <c r="Q1048" s="277" t="str">
        <f>IF(ISBLANK(INDEX('Policy Characteristics'!K:K,MATCH($C1048,'Policy Characteristics'!$C:$C,0))),"",INDEX('Policy Characteristics'!K:K,MATCH($C1048,'Policy Characteristics'!$C:$C,0)))</f>
        <v>fuels.html#carbon-tax</v>
      </c>
      <c r="R1048" s="277" t="str">
        <f>IF(ISBLANK(INDEX('Policy Characteristics'!L:L,MATCH($C1048,'Policy Characteristics'!$C:$C,0))),"",INDEX('Policy Characteristics'!L:L,MATCH($C1048,'Policy Characteristics'!$C:$C,0)))</f>
        <v>carbon-tax.html</v>
      </c>
    </row>
    <row r="1049" spans="1:18" s="2"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Exempt Process Emissions from C Tax</v>
      </c>
      <c r="C1049" s="1" t="s">
        <v>3540</v>
      </c>
      <c r="D1049" s="47" t="s">
        <v>3160</v>
      </c>
      <c r="E1049" s="6"/>
      <c r="F1049" t="s">
        <v>3185</v>
      </c>
      <c r="G1049" s="6"/>
      <c r="H1049" s="49">
        <v>1628</v>
      </c>
      <c r="I1049" s="349" t="s">
        <v>44</v>
      </c>
      <c r="J1049" s="278" t="str">
        <f>IF(ISBLANK(INDEX('Policy Characteristics'!D:D,MATCH($C1049,'Policy Characteristics'!$C:$C,0))),"",INDEX('Policy Characteristics'!D:D,MATCH($C1049,'Policy Characteristics'!$C:$C,0)))</f>
        <v/>
      </c>
      <c r="K1049" s="277" t="str">
        <f>IF(ISBLANK(INDEX('Policy Characteristics'!E:E,MATCH($C1049,'Policy Characteristics'!$C:$C,0))),"",INDEX('Policy Characteristics'!E:E,MATCH($C1049,'Policy Characteristics'!$C:$C,0)))</f>
        <v>cross toggle whether carbon tax affects process emissions</v>
      </c>
      <c r="L1049" s="277">
        <f>IF(ISBLANK(INDEX('Policy Characteristics'!F:F,MATCH($C1049,'Policy Characteristics'!$C:$C,0))),"",INDEX('Policy Characteristics'!F:F,MATCH($C1049,'Policy Characteristics'!$C:$C,0)))</f>
        <v>0</v>
      </c>
      <c r="M1049" s="277">
        <f>IF(ISBLANK(INDEX('Policy Characteristics'!G:G,MATCH($C1049,'Policy Characteristics'!$C:$C,0))),"",INDEX('Policy Characteristics'!G:G,MATCH($C1049,'Policy Characteristics'!$C:$C,0)))</f>
        <v>1</v>
      </c>
      <c r="N1049" s="277">
        <f>IF(ISBLANK(INDEX('Policy Characteristics'!H:H,MATCH($C1049,'Policy Characteristics'!$C:$C,0))),"",INDEX('Policy Characteristics'!H:H,MATCH($C1049,'Policy Characteristics'!$C:$C,0)))</f>
        <v>1</v>
      </c>
      <c r="O1049" s="277" t="str">
        <f>IF(ISBLANK(INDEX('Policy Characteristics'!I:I,MATCH($C1049,'Policy Characteristics'!$C:$C,0))),"",INDEX('Policy Characteristics'!I:I,MATCH($C1049,'Policy Characteristics'!$C:$C,0)))</f>
        <v>on/off</v>
      </c>
      <c r="P1049" s="277" t="str">
        <f>IF(ISBLANK(INDEX('Policy Characteristics'!J:J,MATCH($C1049,'Policy Characteristics'!$C:$C,0))),"",INDEX('Policy Characteristics'!J:J,MATCH($C1049,'Policy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49" s="277" t="str">
        <f>IF(ISBLANK(INDEX('Policy Characteristics'!K:K,MATCH($C1049,'Policy Characteristics'!$C:$C,0))),"",INDEX('Policy Characteristics'!K:K,MATCH($C1049,'Policy Characteristics'!$C:$C,0)))</f>
        <v>fuels.html#carbon-tax</v>
      </c>
      <c r="R1049" s="277" t="str">
        <f>IF(ISBLANK(INDEX('Policy Characteristics'!L:L,MATCH($C1049,'Policy Characteristics'!$C:$C,0))),"",INDEX('Policy Characteristics'!L:L,MATCH($C1049,'Policy Characteristics'!$C:$C,0)))</f>
        <v>carbon-tax.html</v>
      </c>
    </row>
    <row r="1050" spans="1:18" s="2"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Exempt Process Emissions from C Tax</v>
      </c>
      <c r="C1050" s="277" t="str">
        <f>C$1049</f>
        <v>BEPEfCT Boolean Exempt Process Emissions from Carbon Tax</v>
      </c>
      <c r="D1050" s="6" t="s">
        <v>3161</v>
      </c>
      <c r="E1050" s="6"/>
      <c r="F1050" t="s">
        <v>2836</v>
      </c>
      <c r="G1050" s="6"/>
      <c r="H1050" s="49">
        <v>1629</v>
      </c>
      <c r="I1050" s="349" t="s">
        <v>44</v>
      </c>
      <c r="J1050" s="278" t="str">
        <f>IF(ISBLANK(INDEX('Policy Characteristics'!D:D,MATCH($C1050,'Policy Characteristics'!$C:$C,0))),"",INDEX('Policy Characteristics'!D:D,MATCH($C1050,'Policy Characteristics'!$C:$C,0)))</f>
        <v/>
      </c>
      <c r="K1050" s="277" t="str">
        <f>IF(ISBLANK(INDEX('Policy Characteristics'!E:E,MATCH($C1050,'Policy Characteristics'!$C:$C,0))),"",INDEX('Policy Characteristics'!E:E,MATCH($C1050,'Policy Characteristics'!$C:$C,0)))</f>
        <v>cross toggle whether carbon tax affects process emissions</v>
      </c>
      <c r="L1050" s="277">
        <f>IF(ISBLANK(INDEX('Policy Characteristics'!F:F,MATCH($C1050,'Policy Characteristics'!$C:$C,0))),"",INDEX('Policy Characteristics'!F:F,MATCH($C1050,'Policy Characteristics'!$C:$C,0)))</f>
        <v>0</v>
      </c>
      <c r="M1050" s="277">
        <f>IF(ISBLANK(INDEX('Policy Characteristics'!G:G,MATCH($C1050,'Policy Characteristics'!$C:$C,0))),"",INDEX('Policy Characteristics'!G:G,MATCH($C1050,'Policy Characteristics'!$C:$C,0)))</f>
        <v>1</v>
      </c>
      <c r="N1050" s="277">
        <f>IF(ISBLANK(INDEX('Policy Characteristics'!H:H,MATCH($C1050,'Policy Characteristics'!$C:$C,0))),"",INDEX('Policy Characteristics'!H:H,MATCH($C1050,'Policy Characteristics'!$C:$C,0)))</f>
        <v>1</v>
      </c>
      <c r="O1050" s="277" t="str">
        <f>IF(ISBLANK(INDEX('Policy Characteristics'!I:I,MATCH($C1050,'Policy Characteristics'!$C:$C,0))),"",INDEX('Policy Characteristics'!I:I,MATCH($C1050,'Policy Characteristics'!$C:$C,0)))</f>
        <v>on/off</v>
      </c>
      <c r="P1050" s="277" t="str">
        <f>IF(ISBLANK(INDEX('Policy Characteristics'!J:J,MATCH($C1050,'Policy Characteristics'!$C:$C,0))),"",INDEX('Policy Characteristics'!J:J,MATCH($C1050,'Policy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0" s="277" t="str">
        <f>IF(ISBLANK(INDEX('Policy Characteristics'!K:K,MATCH($C1050,'Policy Characteristics'!$C:$C,0))),"",INDEX('Policy Characteristics'!K:K,MATCH($C1050,'Policy Characteristics'!$C:$C,0)))</f>
        <v>fuels.html#carbon-tax</v>
      </c>
      <c r="R1050" s="277" t="str">
        <f>IF(ISBLANK(INDEX('Policy Characteristics'!L:L,MATCH($C1050,'Policy Characteristics'!$C:$C,0))),"",INDEX('Policy Characteristics'!L:L,MATCH($C1050,'Policy Characteristics'!$C:$C,0)))</f>
        <v>carbon-tax.html</v>
      </c>
    </row>
    <row r="1051" spans="1:18" s="2"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Exempt Process Emissions from C Tax</v>
      </c>
      <c r="C1051" s="277" t="str">
        <f t="shared" ref="C1051:C1073" si="51">C$1049</f>
        <v>BEPEfCT Boolean Exempt Process Emissions from Carbon Tax</v>
      </c>
      <c r="D1051" s="6" t="s">
        <v>3162</v>
      </c>
      <c r="E1051" s="6"/>
      <c r="F1051" t="s">
        <v>3126</v>
      </c>
      <c r="G1051" s="6"/>
      <c r="H1051" s="49">
        <v>1630</v>
      </c>
      <c r="I1051" s="349" t="s">
        <v>44</v>
      </c>
      <c r="J1051" s="278" t="str">
        <f>IF(ISBLANK(INDEX('Policy Characteristics'!D:D,MATCH($C1051,'Policy Characteristics'!$C:$C,0))),"",INDEX('Policy Characteristics'!D:D,MATCH($C1051,'Policy Characteristics'!$C:$C,0)))</f>
        <v/>
      </c>
      <c r="K1051" s="277" t="str">
        <f>IF(ISBLANK(INDEX('Policy Characteristics'!E:E,MATCH($C1051,'Policy Characteristics'!$C:$C,0))),"",INDEX('Policy Characteristics'!E:E,MATCH($C1051,'Policy Characteristics'!$C:$C,0)))</f>
        <v>cross toggle whether carbon tax affects process emissions</v>
      </c>
      <c r="L1051" s="277">
        <f>IF(ISBLANK(INDEX('Policy Characteristics'!F:F,MATCH($C1051,'Policy Characteristics'!$C:$C,0))),"",INDEX('Policy Characteristics'!F:F,MATCH($C1051,'Policy Characteristics'!$C:$C,0)))</f>
        <v>0</v>
      </c>
      <c r="M1051" s="277">
        <f>IF(ISBLANK(INDEX('Policy Characteristics'!G:G,MATCH($C1051,'Policy Characteristics'!$C:$C,0))),"",INDEX('Policy Characteristics'!G:G,MATCH($C1051,'Policy Characteristics'!$C:$C,0)))</f>
        <v>1</v>
      </c>
      <c r="N1051" s="277">
        <f>IF(ISBLANK(INDEX('Policy Characteristics'!H:H,MATCH($C1051,'Policy Characteristics'!$C:$C,0))),"",INDEX('Policy Characteristics'!H:H,MATCH($C1051,'Policy Characteristics'!$C:$C,0)))</f>
        <v>1</v>
      </c>
      <c r="O1051" s="277" t="str">
        <f>IF(ISBLANK(INDEX('Policy Characteristics'!I:I,MATCH($C1051,'Policy Characteristics'!$C:$C,0))),"",INDEX('Policy Characteristics'!I:I,MATCH($C1051,'Policy Characteristics'!$C:$C,0)))</f>
        <v>on/off</v>
      </c>
      <c r="P1051" s="277" t="str">
        <f>IF(ISBLANK(INDEX('Policy Characteristics'!J:J,MATCH($C1051,'Policy Characteristics'!$C:$C,0))),"",INDEX('Policy Characteristics'!J:J,MATCH($C1051,'Policy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1" s="277" t="str">
        <f>IF(ISBLANK(INDEX('Policy Characteristics'!K:K,MATCH($C1051,'Policy Characteristics'!$C:$C,0))),"",INDEX('Policy Characteristics'!K:K,MATCH($C1051,'Policy Characteristics'!$C:$C,0)))</f>
        <v>fuels.html#carbon-tax</v>
      </c>
      <c r="R1051" s="277" t="str">
        <f>IF(ISBLANK(INDEX('Policy Characteristics'!L:L,MATCH($C1051,'Policy Characteristics'!$C:$C,0))),"",INDEX('Policy Characteristics'!L:L,MATCH($C1051,'Policy Characteristics'!$C:$C,0)))</f>
        <v>carbon-tax.html</v>
      </c>
    </row>
    <row r="1052" spans="1:18" s="2"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Exempt Process Emissions from C Tax</v>
      </c>
      <c r="C1052" s="277" t="str">
        <f t="shared" si="51"/>
        <v>BEPEfCT Boolean Exempt Process Emissions from Carbon Tax</v>
      </c>
      <c r="D1052" s="6" t="s">
        <v>3163</v>
      </c>
      <c r="E1052" s="6"/>
      <c r="F1052" t="s">
        <v>3127</v>
      </c>
      <c r="G1052" s="6"/>
      <c r="H1052" s="49">
        <v>1631</v>
      </c>
      <c r="I1052" s="349" t="s">
        <v>45</v>
      </c>
      <c r="J1052" s="278" t="str">
        <f>IF(ISBLANK(INDEX('Policy Characteristics'!D:D,MATCH($C1052,'Policy Characteristics'!$C:$C,0))),"",INDEX('Policy Characteristics'!D:D,MATCH($C1052,'Policy Characteristics'!$C:$C,0)))</f>
        <v/>
      </c>
      <c r="K1052" s="277" t="str">
        <f>IF(ISBLANK(INDEX('Policy Characteristics'!E:E,MATCH($C1052,'Policy Characteristics'!$C:$C,0))),"",INDEX('Policy Characteristics'!E:E,MATCH($C1052,'Policy Characteristics'!$C:$C,0)))</f>
        <v>cross toggle whether carbon tax affects process emissions</v>
      </c>
      <c r="L1052" s="277">
        <f>IF(ISBLANK(INDEX('Policy Characteristics'!F:F,MATCH($C1052,'Policy Characteristics'!$C:$C,0))),"",INDEX('Policy Characteristics'!F:F,MATCH($C1052,'Policy Characteristics'!$C:$C,0)))</f>
        <v>0</v>
      </c>
      <c r="M1052" s="277">
        <f>IF(ISBLANK(INDEX('Policy Characteristics'!G:G,MATCH($C1052,'Policy Characteristics'!$C:$C,0))),"",INDEX('Policy Characteristics'!G:G,MATCH($C1052,'Policy Characteristics'!$C:$C,0)))</f>
        <v>1</v>
      </c>
      <c r="N1052" s="277">
        <f>IF(ISBLANK(INDEX('Policy Characteristics'!H:H,MATCH($C1052,'Policy Characteristics'!$C:$C,0))),"",INDEX('Policy Characteristics'!H:H,MATCH($C1052,'Policy Characteristics'!$C:$C,0)))</f>
        <v>1</v>
      </c>
      <c r="O1052" s="277" t="str">
        <f>IF(ISBLANK(INDEX('Policy Characteristics'!I:I,MATCH($C1052,'Policy Characteristics'!$C:$C,0))),"",INDEX('Policy Characteristics'!I:I,MATCH($C1052,'Policy Characteristics'!$C:$C,0)))</f>
        <v>on/off</v>
      </c>
      <c r="P1052" s="277" t="str">
        <f>IF(ISBLANK(INDEX('Policy Characteristics'!J:J,MATCH($C1052,'Policy Characteristics'!$C:$C,0))),"",INDEX('Policy Characteristics'!J:J,MATCH($C1052,'Policy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2" s="277" t="str">
        <f>IF(ISBLANK(INDEX('Policy Characteristics'!K:K,MATCH($C1052,'Policy Characteristics'!$C:$C,0))),"",INDEX('Policy Characteristics'!K:K,MATCH($C1052,'Policy Characteristics'!$C:$C,0)))</f>
        <v>fuels.html#carbon-tax</v>
      </c>
      <c r="R1052" s="277" t="str">
        <f>IF(ISBLANK(INDEX('Policy Characteristics'!L:L,MATCH($C1052,'Policy Characteristics'!$C:$C,0))),"",INDEX('Policy Characteristics'!L:L,MATCH($C1052,'Policy Characteristics'!$C:$C,0)))</f>
        <v>carbon-tax.html</v>
      </c>
    </row>
    <row r="1053" spans="1:18" s="2"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Exempt Process Emissions from C Tax</v>
      </c>
      <c r="C1053" s="277" t="str">
        <f t="shared" si="51"/>
        <v>BEPEfCT Boolean Exempt Process Emissions from Carbon Tax</v>
      </c>
      <c r="D1053" s="6" t="s">
        <v>3164</v>
      </c>
      <c r="E1053" s="6"/>
      <c r="F1053" t="s">
        <v>3128</v>
      </c>
      <c r="G1053" s="6"/>
      <c r="H1053" s="49">
        <v>1632</v>
      </c>
      <c r="I1053" s="349" t="s">
        <v>45</v>
      </c>
      <c r="J1053" s="278" t="str">
        <f>IF(ISBLANK(INDEX('Policy Characteristics'!D:D,MATCH($C1053,'Policy Characteristics'!$C:$C,0))),"",INDEX('Policy Characteristics'!D:D,MATCH($C1053,'Policy Characteristics'!$C:$C,0)))</f>
        <v/>
      </c>
      <c r="K1053" s="277" t="str">
        <f>IF(ISBLANK(INDEX('Policy Characteristics'!E:E,MATCH($C1053,'Policy Characteristics'!$C:$C,0))),"",INDEX('Policy Characteristics'!E:E,MATCH($C1053,'Policy Characteristics'!$C:$C,0)))</f>
        <v>cross toggle whether carbon tax affects process emissions</v>
      </c>
      <c r="L1053" s="277">
        <f>IF(ISBLANK(INDEX('Policy Characteristics'!F:F,MATCH($C1053,'Policy Characteristics'!$C:$C,0))),"",INDEX('Policy Characteristics'!F:F,MATCH($C1053,'Policy Characteristics'!$C:$C,0)))</f>
        <v>0</v>
      </c>
      <c r="M1053" s="277">
        <f>IF(ISBLANK(INDEX('Policy Characteristics'!G:G,MATCH($C1053,'Policy Characteristics'!$C:$C,0))),"",INDEX('Policy Characteristics'!G:G,MATCH($C1053,'Policy Characteristics'!$C:$C,0)))</f>
        <v>1</v>
      </c>
      <c r="N1053" s="277">
        <f>IF(ISBLANK(INDEX('Policy Characteristics'!H:H,MATCH($C1053,'Policy Characteristics'!$C:$C,0))),"",INDEX('Policy Characteristics'!H:H,MATCH($C1053,'Policy Characteristics'!$C:$C,0)))</f>
        <v>1</v>
      </c>
      <c r="O1053" s="277" t="str">
        <f>IF(ISBLANK(INDEX('Policy Characteristics'!I:I,MATCH($C1053,'Policy Characteristics'!$C:$C,0))),"",INDEX('Policy Characteristics'!I:I,MATCH($C1053,'Policy Characteristics'!$C:$C,0)))</f>
        <v>on/off</v>
      </c>
      <c r="P1053" s="277" t="str">
        <f>IF(ISBLANK(INDEX('Policy Characteristics'!J:J,MATCH($C1053,'Policy Characteristics'!$C:$C,0))),"",INDEX('Policy Characteristics'!J:J,MATCH($C1053,'Policy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3" s="277" t="str">
        <f>IF(ISBLANK(INDEX('Policy Characteristics'!K:K,MATCH($C1053,'Policy Characteristics'!$C:$C,0))),"",INDEX('Policy Characteristics'!K:K,MATCH($C1053,'Policy Characteristics'!$C:$C,0)))</f>
        <v>fuels.html#carbon-tax</v>
      </c>
      <c r="R1053" s="277" t="str">
        <f>IF(ISBLANK(INDEX('Policy Characteristics'!L:L,MATCH($C1053,'Policy Characteristics'!$C:$C,0))),"",INDEX('Policy Characteristics'!L:L,MATCH($C1053,'Policy Characteristics'!$C:$C,0)))</f>
        <v>carbon-tax.html</v>
      </c>
    </row>
    <row r="1054" spans="1:18" s="2"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Exempt Process Emissions from C Tax</v>
      </c>
      <c r="C1054" s="277" t="str">
        <f t="shared" si="51"/>
        <v>BEPEfCT Boolean Exempt Process Emissions from Carbon Tax</v>
      </c>
      <c r="D1054" s="6" t="s">
        <v>3165</v>
      </c>
      <c r="E1054" s="6"/>
      <c r="F1054" t="s">
        <v>3129</v>
      </c>
      <c r="G1054" s="6"/>
      <c r="H1054" s="49">
        <v>1633</v>
      </c>
      <c r="I1054" s="349" t="s">
        <v>45</v>
      </c>
      <c r="J1054" s="278" t="str">
        <f>IF(ISBLANK(INDEX('Policy Characteristics'!D:D,MATCH($C1054,'Policy Characteristics'!$C:$C,0))),"",INDEX('Policy Characteristics'!D:D,MATCH($C1054,'Policy Characteristics'!$C:$C,0)))</f>
        <v/>
      </c>
      <c r="K1054" s="277" t="str">
        <f>IF(ISBLANK(INDEX('Policy Characteristics'!E:E,MATCH($C1054,'Policy Characteristics'!$C:$C,0))),"",INDEX('Policy Characteristics'!E:E,MATCH($C1054,'Policy Characteristics'!$C:$C,0)))</f>
        <v>cross toggle whether carbon tax affects process emissions</v>
      </c>
      <c r="L1054" s="277">
        <f>IF(ISBLANK(INDEX('Policy Characteristics'!F:F,MATCH($C1054,'Policy Characteristics'!$C:$C,0))),"",INDEX('Policy Characteristics'!F:F,MATCH($C1054,'Policy Characteristics'!$C:$C,0)))</f>
        <v>0</v>
      </c>
      <c r="M1054" s="277">
        <f>IF(ISBLANK(INDEX('Policy Characteristics'!G:G,MATCH($C1054,'Policy Characteristics'!$C:$C,0))),"",INDEX('Policy Characteristics'!G:G,MATCH($C1054,'Policy Characteristics'!$C:$C,0)))</f>
        <v>1</v>
      </c>
      <c r="N1054" s="277">
        <f>IF(ISBLANK(INDEX('Policy Characteristics'!H:H,MATCH($C1054,'Policy Characteristics'!$C:$C,0))),"",INDEX('Policy Characteristics'!H:H,MATCH($C1054,'Policy Characteristics'!$C:$C,0)))</f>
        <v>1</v>
      </c>
      <c r="O1054" s="277" t="str">
        <f>IF(ISBLANK(INDEX('Policy Characteristics'!I:I,MATCH($C1054,'Policy Characteristics'!$C:$C,0))),"",INDEX('Policy Characteristics'!I:I,MATCH($C1054,'Policy Characteristics'!$C:$C,0)))</f>
        <v>on/off</v>
      </c>
      <c r="P1054" s="277" t="str">
        <f>IF(ISBLANK(INDEX('Policy Characteristics'!J:J,MATCH($C1054,'Policy Characteristics'!$C:$C,0))),"",INDEX('Policy Characteristics'!J:J,MATCH($C1054,'Policy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4" s="277" t="str">
        <f>IF(ISBLANK(INDEX('Policy Characteristics'!K:K,MATCH($C1054,'Policy Characteristics'!$C:$C,0))),"",INDEX('Policy Characteristics'!K:K,MATCH($C1054,'Policy Characteristics'!$C:$C,0)))</f>
        <v>fuels.html#carbon-tax</v>
      </c>
      <c r="R1054" s="277" t="str">
        <f>IF(ISBLANK(INDEX('Policy Characteristics'!L:L,MATCH($C1054,'Policy Characteristics'!$C:$C,0))),"",INDEX('Policy Characteristics'!L:L,MATCH($C1054,'Policy Characteristics'!$C:$C,0)))</f>
        <v>carbon-tax.html</v>
      </c>
    </row>
    <row r="1055" spans="1:18" s="2"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Exempt Process Emissions from C Tax</v>
      </c>
      <c r="C1055" s="277" t="str">
        <f t="shared" si="51"/>
        <v>BEPEfCT Boolean Exempt Process Emissions from Carbon Tax</v>
      </c>
      <c r="D1055" s="6" t="s">
        <v>3166</v>
      </c>
      <c r="E1055" s="6"/>
      <c r="F1055" t="s">
        <v>3130</v>
      </c>
      <c r="G1055" s="6"/>
      <c r="H1055" s="49">
        <v>1634</v>
      </c>
      <c r="I1055" s="349" t="s">
        <v>45</v>
      </c>
      <c r="J1055" s="278" t="str">
        <f>IF(ISBLANK(INDEX('Policy Characteristics'!D:D,MATCH($C1055,'Policy Characteristics'!$C:$C,0))),"",INDEX('Policy Characteristics'!D:D,MATCH($C1055,'Policy Characteristics'!$C:$C,0)))</f>
        <v/>
      </c>
      <c r="K1055" s="277" t="str">
        <f>IF(ISBLANK(INDEX('Policy Characteristics'!E:E,MATCH($C1055,'Policy Characteristics'!$C:$C,0))),"",INDEX('Policy Characteristics'!E:E,MATCH($C1055,'Policy Characteristics'!$C:$C,0)))</f>
        <v>cross toggle whether carbon tax affects process emissions</v>
      </c>
      <c r="L1055" s="277">
        <f>IF(ISBLANK(INDEX('Policy Characteristics'!F:F,MATCH($C1055,'Policy Characteristics'!$C:$C,0))),"",INDEX('Policy Characteristics'!F:F,MATCH($C1055,'Policy Characteristics'!$C:$C,0)))</f>
        <v>0</v>
      </c>
      <c r="M1055" s="277">
        <f>IF(ISBLANK(INDEX('Policy Characteristics'!G:G,MATCH($C1055,'Policy Characteristics'!$C:$C,0))),"",INDEX('Policy Characteristics'!G:G,MATCH($C1055,'Policy Characteristics'!$C:$C,0)))</f>
        <v>1</v>
      </c>
      <c r="N1055" s="277">
        <f>IF(ISBLANK(INDEX('Policy Characteristics'!H:H,MATCH($C1055,'Policy Characteristics'!$C:$C,0))),"",INDEX('Policy Characteristics'!H:H,MATCH($C1055,'Policy Characteristics'!$C:$C,0)))</f>
        <v>1</v>
      </c>
      <c r="O1055" s="277" t="str">
        <f>IF(ISBLANK(INDEX('Policy Characteristics'!I:I,MATCH($C1055,'Policy Characteristics'!$C:$C,0))),"",INDEX('Policy Characteristics'!I:I,MATCH($C1055,'Policy Characteristics'!$C:$C,0)))</f>
        <v>on/off</v>
      </c>
      <c r="P1055" s="277" t="str">
        <f>IF(ISBLANK(INDEX('Policy Characteristics'!J:J,MATCH($C1055,'Policy Characteristics'!$C:$C,0))),"",INDEX('Policy Characteristics'!J:J,MATCH($C1055,'Policy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5" s="277" t="str">
        <f>IF(ISBLANK(INDEX('Policy Characteristics'!K:K,MATCH($C1055,'Policy Characteristics'!$C:$C,0))),"",INDEX('Policy Characteristics'!K:K,MATCH($C1055,'Policy Characteristics'!$C:$C,0)))</f>
        <v>fuels.html#carbon-tax</v>
      </c>
      <c r="R1055" s="277" t="str">
        <f>IF(ISBLANK(INDEX('Policy Characteristics'!L:L,MATCH($C1055,'Policy Characteristics'!$C:$C,0))),"",INDEX('Policy Characteristics'!L:L,MATCH($C1055,'Policy Characteristics'!$C:$C,0)))</f>
        <v>carbon-tax.html</v>
      </c>
    </row>
    <row r="1056" spans="1:18" s="2"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Exempt Process Emissions from C Tax</v>
      </c>
      <c r="C1056" s="277" t="str">
        <f t="shared" si="51"/>
        <v>BEPEfCT Boolean Exempt Process Emissions from Carbon Tax</v>
      </c>
      <c r="D1056" s="6" t="s">
        <v>3167</v>
      </c>
      <c r="E1056" s="6"/>
      <c r="F1056" t="s">
        <v>3131</v>
      </c>
      <c r="G1056" s="6"/>
      <c r="H1056" s="49">
        <v>1635</v>
      </c>
      <c r="I1056" s="349" t="s">
        <v>45</v>
      </c>
      <c r="J1056" s="278" t="str">
        <f>IF(ISBLANK(INDEX('Policy Characteristics'!D:D,MATCH($C1056,'Policy Characteristics'!$C:$C,0))),"",INDEX('Policy Characteristics'!D:D,MATCH($C1056,'Policy Characteristics'!$C:$C,0)))</f>
        <v/>
      </c>
      <c r="K1056" s="277" t="str">
        <f>IF(ISBLANK(INDEX('Policy Characteristics'!E:E,MATCH($C1056,'Policy Characteristics'!$C:$C,0))),"",INDEX('Policy Characteristics'!E:E,MATCH($C1056,'Policy Characteristics'!$C:$C,0)))</f>
        <v>cross toggle whether carbon tax affects process emissions</v>
      </c>
      <c r="L1056" s="277">
        <f>IF(ISBLANK(INDEX('Policy Characteristics'!F:F,MATCH($C1056,'Policy Characteristics'!$C:$C,0))),"",INDEX('Policy Characteristics'!F:F,MATCH($C1056,'Policy Characteristics'!$C:$C,0)))</f>
        <v>0</v>
      </c>
      <c r="M1056" s="277">
        <f>IF(ISBLANK(INDEX('Policy Characteristics'!G:G,MATCH($C1056,'Policy Characteristics'!$C:$C,0))),"",INDEX('Policy Characteristics'!G:G,MATCH($C1056,'Policy Characteristics'!$C:$C,0)))</f>
        <v>1</v>
      </c>
      <c r="N1056" s="277">
        <f>IF(ISBLANK(INDEX('Policy Characteristics'!H:H,MATCH($C1056,'Policy Characteristics'!$C:$C,0))),"",INDEX('Policy Characteristics'!H:H,MATCH($C1056,'Policy Characteristics'!$C:$C,0)))</f>
        <v>1</v>
      </c>
      <c r="O1056" s="277" t="str">
        <f>IF(ISBLANK(INDEX('Policy Characteristics'!I:I,MATCH($C1056,'Policy Characteristics'!$C:$C,0))),"",INDEX('Policy Characteristics'!I:I,MATCH($C1056,'Policy Characteristics'!$C:$C,0)))</f>
        <v>on/off</v>
      </c>
      <c r="P1056" s="277" t="str">
        <f>IF(ISBLANK(INDEX('Policy Characteristics'!J:J,MATCH($C1056,'Policy Characteristics'!$C:$C,0))),"",INDEX('Policy Characteristics'!J:J,MATCH($C1056,'Policy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6" s="277" t="str">
        <f>IF(ISBLANK(INDEX('Policy Characteristics'!K:K,MATCH($C1056,'Policy Characteristics'!$C:$C,0))),"",INDEX('Policy Characteristics'!K:K,MATCH($C1056,'Policy Characteristics'!$C:$C,0)))</f>
        <v>fuels.html#carbon-tax</v>
      </c>
      <c r="R1056" s="277" t="str">
        <f>IF(ISBLANK(INDEX('Policy Characteristics'!L:L,MATCH($C1056,'Policy Characteristics'!$C:$C,0))),"",INDEX('Policy Characteristics'!L:L,MATCH($C1056,'Policy Characteristics'!$C:$C,0)))</f>
        <v>carbon-tax.html</v>
      </c>
    </row>
    <row r="1057" spans="1:18" s="2"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Exempt Process Emissions from C Tax</v>
      </c>
      <c r="C1057" s="277" t="str">
        <f t="shared" si="51"/>
        <v>BEPEfCT Boolean Exempt Process Emissions from Carbon Tax</v>
      </c>
      <c r="D1057" s="6" t="s">
        <v>3168</v>
      </c>
      <c r="E1057" s="6"/>
      <c r="F1057" t="s">
        <v>3132</v>
      </c>
      <c r="G1057" s="6"/>
      <c r="H1057" s="49">
        <v>1636</v>
      </c>
      <c r="I1057" s="349" t="s">
        <v>45</v>
      </c>
      <c r="J1057" s="278" t="str">
        <f>IF(ISBLANK(INDEX('Policy Characteristics'!D:D,MATCH($C1057,'Policy Characteristics'!$C:$C,0))),"",INDEX('Policy Characteristics'!D:D,MATCH($C1057,'Policy Characteristics'!$C:$C,0)))</f>
        <v/>
      </c>
      <c r="K1057" s="277" t="str">
        <f>IF(ISBLANK(INDEX('Policy Characteristics'!E:E,MATCH($C1057,'Policy Characteristics'!$C:$C,0))),"",INDEX('Policy Characteristics'!E:E,MATCH($C1057,'Policy Characteristics'!$C:$C,0)))</f>
        <v>cross toggle whether carbon tax affects process emissions</v>
      </c>
      <c r="L1057" s="277">
        <f>IF(ISBLANK(INDEX('Policy Characteristics'!F:F,MATCH($C1057,'Policy Characteristics'!$C:$C,0))),"",INDEX('Policy Characteristics'!F:F,MATCH($C1057,'Policy Characteristics'!$C:$C,0)))</f>
        <v>0</v>
      </c>
      <c r="M1057" s="277">
        <f>IF(ISBLANK(INDEX('Policy Characteristics'!G:G,MATCH($C1057,'Policy Characteristics'!$C:$C,0))),"",INDEX('Policy Characteristics'!G:G,MATCH($C1057,'Policy Characteristics'!$C:$C,0)))</f>
        <v>1</v>
      </c>
      <c r="N1057" s="277">
        <f>IF(ISBLANK(INDEX('Policy Characteristics'!H:H,MATCH($C1057,'Policy Characteristics'!$C:$C,0))),"",INDEX('Policy Characteristics'!H:H,MATCH($C1057,'Policy Characteristics'!$C:$C,0)))</f>
        <v>1</v>
      </c>
      <c r="O1057" s="277" t="str">
        <f>IF(ISBLANK(INDEX('Policy Characteristics'!I:I,MATCH($C1057,'Policy Characteristics'!$C:$C,0))),"",INDEX('Policy Characteristics'!I:I,MATCH($C1057,'Policy Characteristics'!$C:$C,0)))</f>
        <v>on/off</v>
      </c>
      <c r="P1057" s="277" t="str">
        <f>IF(ISBLANK(INDEX('Policy Characteristics'!J:J,MATCH($C1057,'Policy Characteristics'!$C:$C,0))),"",INDEX('Policy Characteristics'!J:J,MATCH($C1057,'Policy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7" s="277" t="str">
        <f>IF(ISBLANK(INDEX('Policy Characteristics'!K:K,MATCH($C1057,'Policy Characteristics'!$C:$C,0))),"",INDEX('Policy Characteristics'!K:K,MATCH($C1057,'Policy Characteristics'!$C:$C,0)))</f>
        <v>fuels.html#carbon-tax</v>
      </c>
      <c r="R1057" s="277" t="str">
        <f>IF(ISBLANK(INDEX('Policy Characteristics'!L:L,MATCH($C1057,'Policy Characteristics'!$C:$C,0))),"",INDEX('Policy Characteristics'!L:L,MATCH($C1057,'Policy Characteristics'!$C:$C,0)))</f>
        <v>carbon-tax.html</v>
      </c>
    </row>
    <row r="1058" spans="1:18" s="2"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Exempt Process Emissions from C Tax</v>
      </c>
      <c r="C1058" s="277" t="str">
        <f t="shared" si="51"/>
        <v>BEPEfCT Boolean Exempt Process Emissions from Carbon Tax</v>
      </c>
      <c r="D1058" s="6" t="s">
        <v>3169</v>
      </c>
      <c r="E1058" s="6"/>
      <c r="F1058" t="s">
        <v>2650</v>
      </c>
      <c r="G1058" s="6"/>
      <c r="H1058" s="49">
        <v>1637</v>
      </c>
      <c r="I1058" s="349" t="s">
        <v>44</v>
      </c>
      <c r="J1058" s="278" t="str">
        <f>IF(ISBLANK(INDEX('Policy Characteristics'!D:D,MATCH($C1058,'Policy Characteristics'!$C:$C,0))),"",INDEX('Policy Characteristics'!D:D,MATCH($C1058,'Policy Characteristics'!$C:$C,0)))</f>
        <v/>
      </c>
      <c r="K1058" s="277" t="str">
        <f>IF(ISBLANK(INDEX('Policy Characteristics'!E:E,MATCH($C1058,'Policy Characteristics'!$C:$C,0))),"",INDEX('Policy Characteristics'!E:E,MATCH($C1058,'Policy Characteristics'!$C:$C,0)))</f>
        <v>cross toggle whether carbon tax affects process emissions</v>
      </c>
      <c r="L1058" s="277">
        <f>IF(ISBLANK(INDEX('Policy Characteristics'!F:F,MATCH($C1058,'Policy Characteristics'!$C:$C,0))),"",INDEX('Policy Characteristics'!F:F,MATCH($C1058,'Policy Characteristics'!$C:$C,0)))</f>
        <v>0</v>
      </c>
      <c r="M1058" s="277">
        <f>IF(ISBLANK(INDEX('Policy Characteristics'!G:G,MATCH($C1058,'Policy Characteristics'!$C:$C,0))),"",INDEX('Policy Characteristics'!G:G,MATCH($C1058,'Policy Characteristics'!$C:$C,0)))</f>
        <v>1</v>
      </c>
      <c r="N1058" s="277">
        <f>IF(ISBLANK(INDEX('Policy Characteristics'!H:H,MATCH($C1058,'Policy Characteristics'!$C:$C,0))),"",INDEX('Policy Characteristics'!H:H,MATCH($C1058,'Policy Characteristics'!$C:$C,0)))</f>
        <v>1</v>
      </c>
      <c r="O1058" s="277" t="str">
        <f>IF(ISBLANK(INDEX('Policy Characteristics'!I:I,MATCH($C1058,'Policy Characteristics'!$C:$C,0))),"",INDEX('Policy Characteristics'!I:I,MATCH($C1058,'Policy Characteristics'!$C:$C,0)))</f>
        <v>on/off</v>
      </c>
      <c r="P1058" s="277"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8" s="277" t="str">
        <f>IF(ISBLANK(INDEX('Policy Characteristics'!K:K,MATCH($C1058,'Policy Characteristics'!$C:$C,0))),"",INDEX('Policy Characteristics'!K:K,MATCH($C1058,'Policy Characteristics'!$C:$C,0)))</f>
        <v>fuels.html#carbon-tax</v>
      </c>
      <c r="R1058" s="277" t="str">
        <f>IF(ISBLANK(INDEX('Policy Characteristics'!L:L,MATCH($C1058,'Policy Characteristics'!$C:$C,0))),"",INDEX('Policy Characteristics'!L:L,MATCH($C1058,'Policy Characteristics'!$C:$C,0)))</f>
        <v>carbon-tax.html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Process Emissions from C Tax</v>
      </c>
      <c r="C1059" s="277" t="str">
        <f t="shared" si="51"/>
        <v>BEPEfCT Boolean Exempt Process Emissions from Carbon Tax</v>
      </c>
      <c r="D1059" s="6" t="s">
        <v>3170</v>
      </c>
      <c r="E1059" s="6"/>
      <c r="F1059" t="s">
        <v>3133</v>
      </c>
      <c r="G1059" s="6"/>
      <c r="H1059" s="49">
        <v>1638</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process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277" t="str">
        <f t="shared" si="51"/>
        <v>BEPEfCT Boolean Exempt Process Emissions from Carbon Tax</v>
      </c>
      <c r="D1060" s="6" t="s">
        <v>3171</v>
      </c>
      <c r="E1060" s="6"/>
      <c r="F1060" t="s">
        <v>3134</v>
      </c>
      <c r="G1060" s="6"/>
      <c r="H1060" s="49">
        <v>1639</v>
      </c>
      <c r="I1060" s="349" t="s">
        <v>45</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 t="shared" si="51"/>
        <v>BEPEfCT Boolean Exempt Process Emissions from Carbon Tax</v>
      </c>
      <c r="D1061" s="6" t="s">
        <v>3172</v>
      </c>
      <c r="E1061" s="6"/>
      <c r="F1061" t="s">
        <v>3135</v>
      </c>
      <c r="G1061" s="6"/>
      <c r="H1061" s="49">
        <v>1640</v>
      </c>
      <c r="I1061" s="349" t="s">
        <v>45</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si="51"/>
        <v>BEPEfCT Boolean Exempt Process Emissions from Carbon Tax</v>
      </c>
      <c r="D1062" s="6" t="s">
        <v>3173</v>
      </c>
      <c r="E1062" s="6"/>
      <c r="F1062" t="s">
        <v>2651</v>
      </c>
      <c r="G1062" s="6"/>
      <c r="H1062" s="49">
        <v>1641</v>
      </c>
      <c r="I1062" s="349" t="s">
        <v>45</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1"/>
        <v>BEPEfCT Boolean Exempt Process Emissions from Carbon Tax</v>
      </c>
      <c r="D1063" s="6" t="s">
        <v>3174</v>
      </c>
      <c r="E1063" s="6"/>
      <c r="F1063" t="s">
        <v>3136</v>
      </c>
      <c r="G1063" s="6"/>
      <c r="H1063" s="49">
        <v>1642</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1"/>
        <v>BEPEfCT Boolean Exempt Process Emissions from Carbon Tax</v>
      </c>
      <c r="D1064" s="6" t="s">
        <v>3175</v>
      </c>
      <c r="E1064" s="6"/>
      <c r="F1064" t="s">
        <v>3137</v>
      </c>
      <c r="G1064" s="6"/>
      <c r="H1064" s="49">
        <v>1643</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1"/>
        <v>BEPEfCT Boolean Exempt Process Emissions from Carbon Tax</v>
      </c>
      <c r="D1065" s="6" t="s">
        <v>3176</v>
      </c>
      <c r="E1065" s="6"/>
      <c r="F1065" t="s">
        <v>3138</v>
      </c>
      <c r="G1065" s="6"/>
      <c r="H1065" s="49">
        <v>1644</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1"/>
        <v>BEPEfCT Boolean Exempt Process Emissions from Carbon Tax</v>
      </c>
      <c r="D1066" s="6" t="s">
        <v>3177</v>
      </c>
      <c r="E1066" s="6"/>
      <c r="F1066" t="s">
        <v>3139</v>
      </c>
      <c r="G1066" s="6"/>
      <c r="H1066" s="49">
        <v>1645</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1"/>
        <v>BEPEfCT Boolean Exempt Process Emissions from Carbon Tax</v>
      </c>
      <c r="D1067" s="6" t="s">
        <v>3178</v>
      </c>
      <c r="E1067" s="6"/>
      <c r="F1067" t="s">
        <v>3140</v>
      </c>
      <c r="G1067" s="6"/>
      <c r="H1067" s="49">
        <v>1646</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1"/>
        <v>BEPEfCT Boolean Exempt Process Emissions from Carbon Tax</v>
      </c>
      <c r="D1068" s="6" t="s">
        <v>3179</v>
      </c>
      <c r="E1068" s="6"/>
      <c r="F1068" t="s">
        <v>3141</v>
      </c>
      <c r="G1068" s="6"/>
      <c r="H1068" s="49">
        <v>1647</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1"/>
        <v>BEPEfCT Boolean Exempt Process Emissions from Carbon Tax</v>
      </c>
      <c r="D1069" s="6" t="s">
        <v>3180</v>
      </c>
      <c r="E1069" s="6"/>
      <c r="F1069" t="s">
        <v>3142</v>
      </c>
      <c r="G1069" s="6"/>
      <c r="H1069" s="49">
        <v>1648</v>
      </c>
      <c r="I1069" s="349" t="s">
        <v>45</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1"/>
        <v>BEPEfCT Boolean Exempt Process Emissions from Carbon Tax</v>
      </c>
      <c r="D1070" s="6" t="s">
        <v>3181</v>
      </c>
      <c r="E1070" s="6"/>
      <c r="F1070" t="s">
        <v>3143</v>
      </c>
      <c r="G1070" s="6"/>
      <c r="H1070" s="49">
        <v>1649</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1"/>
        <v>BEPEfCT Boolean Exempt Process Emissions from Carbon Tax</v>
      </c>
      <c r="D1071" s="6" t="s">
        <v>3182</v>
      </c>
      <c r="E1071" s="6"/>
      <c r="F1071" t="s">
        <v>3144</v>
      </c>
      <c r="G1071" s="6"/>
      <c r="H1071" s="49">
        <v>1650</v>
      </c>
      <c r="I1071" s="349" t="s">
        <v>44</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1"/>
        <v>BEPEfCT Boolean Exempt Process Emissions from Carbon Tax</v>
      </c>
      <c r="D1072" s="6" t="s">
        <v>3183</v>
      </c>
      <c r="E1072" s="6"/>
      <c r="F1072" t="s">
        <v>3186</v>
      </c>
      <c r="G1072" s="6"/>
      <c r="H1072" s="49">
        <v>1651</v>
      </c>
      <c r="I1072" s="349" t="s">
        <v>44</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1"/>
        <v>BEPEfCT Boolean Exempt Process Emissions from Carbon Tax</v>
      </c>
      <c r="D1073" s="6" t="s">
        <v>3184</v>
      </c>
      <c r="E1073" s="6"/>
      <c r="F1073" t="s">
        <v>3145</v>
      </c>
      <c r="G1073" s="6"/>
      <c r="H1073" s="49">
        <v>1652</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Toggle Carbon Tax Border Adjustment</v>
      </c>
      <c r="C1074" s="1" t="s">
        <v>3541</v>
      </c>
      <c r="D1074" s="6"/>
      <c r="E1074" s="6"/>
      <c r="F1074" s="6"/>
      <c r="G1074" s="6"/>
      <c r="H1074" s="49">
        <v>1627</v>
      </c>
      <c r="I1074" s="349" t="s">
        <v>44</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By default, carbon taxes apply to only domestically produced goods. If set to zero, this policy enables carbon tax border adjustments, meaning the carbon tax will apply to both domestically produced and imported goods.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Fixed Energy Prices</v>
      </c>
      <c r="C1075" s="341" t="s">
        <v>2789</v>
      </c>
      <c r="D1075" s="6" t="s">
        <v>53</v>
      </c>
      <c r="E1075" s="6"/>
      <c r="F1075" s="6" t="s">
        <v>94</v>
      </c>
      <c r="G1075" s="6"/>
      <c r="H1075" s="44">
        <v>720</v>
      </c>
      <c r="I1075" s="349" t="s">
        <v>45</v>
      </c>
      <c r="J1075" s="278" t="str">
        <f>IF(ISBLANK(INDEX('Policy Characteristics'!D:D,MATCH($C1075,'Policy Characteristics'!$C:$C,0))),"",INDEX('Policy Characteristics'!D:D,MATCH($C1075,'Policy Characteristics'!$C:$C,0)))</f>
        <v>Fixed Energy Prices</v>
      </c>
      <c r="K1075" s="277" t="str">
        <f>IF(ISBLANK(INDEX('Policy Characteristics'!E:E,MATCH($C1075,'Policy Characteristics'!$C:$C,0))),"",INDEX('Policy Characteristics'!E:E,MATCH($C1075,'Policy Characteristics'!$C:$C,0)))</f>
        <v>cross toggle whether policies affect energy prices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
      </c>
      <c r="Q1075" s="277" t="str">
        <f>IF(ISBLANK(INDEX('Policy Characteristics'!K:K,MATCH($C1075,'Policy Characteristics'!$C:$C,0))),"",INDEX('Policy Characteristics'!K:K,MATCH($C1075,'Policy Characteristics'!$C:$C,0)))</f>
        <v/>
      </c>
      <c r="R1075" s="277" t="str">
        <f>IF(ISBLANK(INDEX('Policy Characteristics'!L:L,MATCH($C1075,'Policy Characteristics'!$C:$C,0))),"",INDEX('Policy Characteristics'!L:L,MATCH($C1075,'Policy Characteristics'!$C:$C,0)))</f>
        <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Fixed Energy Prices</v>
      </c>
      <c r="C1076" s="277" t="str">
        <f t="shared" ref="C1076:C1077" si="52">C$1075</f>
        <v>Toggle Whether Policies Affect Energy Prices</v>
      </c>
      <c r="D1076" s="6" t="s">
        <v>76</v>
      </c>
      <c r="E1076" s="6"/>
      <c r="F1076" s="6" t="s">
        <v>100</v>
      </c>
      <c r="G1076" s="6"/>
      <c r="H1076" s="44">
        <v>721</v>
      </c>
      <c r="I1076" s="349" t="s">
        <v>45</v>
      </c>
      <c r="J1076" s="278" t="str">
        <f>IF(ISBLANK(INDEX('Policy Characteristics'!D:D,MATCH($C1076,'Policy Characteristics'!$C:$C,0))),"",INDEX('Policy Characteristics'!D:D,MATCH($C1076,'Policy Characteristics'!$C:$C,0)))</f>
        <v>Fixed Energy Prices</v>
      </c>
      <c r="K1076" s="277" t="str">
        <f>IF(ISBLANK(INDEX('Policy Characteristics'!E:E,MATCH($C1076,'Policy Characteristics'!$C:$C,0))),"",INDEX('Policy Characteristics'!E:E,MATCH($C1076,'Policy Characteristics'!$C:$C,0)))</f>
        <v>cross toggle whether policies affect energy prices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
      </c>
      <c r="Q1076" s="277" t="str">
        <f>IF(ISBLANK(INDEX('Policy Characteristics'!K:K,MATCH($C1076,'Policy Characteristics'!$C:$C,0))),"",INDEX('Policy Characteristics'!K:K,MATCH($C1076,'Policy Characteristics'!$C:$C,0)))</f>
        <v/>
      </c>
      <c r="R1076" s="277" t="str">
        <f>IF(ISBLANK(INDEX('Policy Characteristics'!L:L,MATCH($C1076,'Policy Characteristics'!$C:$C,0))),"",INDEX('Policy Characteristics'!L:L,MATCH($C1076,'Policy Characteristics'!$C:$C,0)))</f>
        <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Fixed Energy Prices</v>
      </c>
      <c r="C1077" s="277" t="str">
        <f t="shared" si="52"/>
        <v>Toggle Whether Policies Affect Energy Prices</v>
      </c>
      <c r="D1077" s="6" t="s">
        <v>2516</v>
      </c>
      <c r="E1077" s="6"/>
      <c r="F1077" s="6" t="s">
        <v>2520</v>
      </c>
      <c r="G1077" s="6"/>
      <c r="H1077" s="44">
        <v>722</v>
      </c>
      <c r="I1077" s="349" t="s">
        <v>45</v>
      </c>
      <c r="J1077" s="278" t="str">
        <f>IF(ISBLANK(INDEX('Policy Characteristics'!D:D,MATCH($C1077,'Policy Characteristics'!$C:$C,0))),"",INDEX('Policy Characteristics'!D:D,MATCH($C1077,'Policy Characteristics'!$C:$C,0)))</f>
        <v>Fixed Energy Prices</v>
      </c>
      <c r="K1077" s="277" t="str">
        <f>IF(ISBLANK(INDEX('Policy Characteristics'!E:E,MATCH($C1077,'Policy Characteristics'!$C:$C,0))),"",INDEX('Policy Characteristics'!E:E,MATCH($C1077,'Policy Characteristics'!$C:$C,0)))</f>
        <v>cross toggle whether policies affect energy prices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
      </c>
      <c r="Q1077" s="277" t="str">
        <f>IF(ISBLANK(INDEX('Policy Characteristics'!K:K,MATCH($C1077,'Policy Characteristics'!$C:$C,0))),"",INDEX('Policy Characteristics'!K:K,MATCH($C1077,'Policy Characteristics'!$C:$C,0)))</f>
        <v/>
      </c>
      <c r="R1077" s="277" t="str">
        <f>IF(ISBLANK(INDEX('Policy Characteristics'!L:L,MATCH($C1077,'Policy Characteristics'!$C:$C,0))),"",INDEX('Policy Characteristics'!L:L,MATCH($C1077,'Policy Characteristics'!$C:$C,0)))</f>
        <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Fixed Energy Prices</v>
      </c>
      <c r="C1078" s="341" t="s">
        <v>2789</v>
      </c>
      <c r="D1078" s="6" t="s">
        <v>473</v>
      </c>
      <c r="E1078" s="47"/>
      <c r="F1078" s="6" t="s">
        <v>470</v>
      </c>
      <c r="G1078" s="6"/>
      <c r="H1078" s="49">
        <v>836</v>
      </c>
      <c r="I1078" s="349" t="s">
        <v>45</v>
      </c>
      <c r="J1078" s="278" t="str">
        <f>IF(ISBLANK(INDEX('Policy Characteristics'!D:D,MATCH($C1078,'Policy Characteristics'!$C:$C,0))),"",INDEX('Policy Characteristics'!D:D,MATCH($C1078,'Policy Characteristics'!$C:$C,0)))</f>
        <v>Fixed Energy Prices</v>
      </c>
      <c r="K1078" s="277" t="str">
        <f>IF(ISBLANK(INDEX('Policy Characteristics'!E:E,MATCH($C1078,'Policy Characteristics'!$C:$C,0))),"",INDEX('Policy Characteristics'!E:E,MATCH($C1078,'Policy Characteristics'!$C:$C,0)))</f>
        <v>cross toggle whether policies affect energy prices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
      </c>
      <c r="Q1078" s="277" t="str">
        <f>IF(ISBLANK(INDEX('Policy Characteristics'!K:K,MATCH($C1078,'Policy Characteristics'!$C:$C,0))),"",INDEX('Policy Characteristics'!K:K,MATCH($C1078,'Policy Characteristics'!$C:$C,0)))</f>
        <v/>
      </c>
      <c r="R1078" s="277" t="str">
        <f>IF(ISBLANK(INDEX('Policy Characteristics'!L:L,MATCH($C1078,'Policy Characteristics'!$C:$C,0))),"",INDEX('Policy Characteristics'!L:L,MATCH($C1078,'Policy Characteristics'!$C:$C,0)))</f>
        <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Fixed Energy Prices</v>
      </c>
      <c r="C1079" s="277" t="str">
        <f t="shared" ref="C1079:C1089" si="53">C$1078</f>
        <v>Toggle Whether Policies Affect Energy Prices</v>
      </c>
      <c r="D1079" s="6" t="s">
        <v>47</v>
      </c>
      <c r="E1079" s="47"/>
      <c r="F1079" s="6" t="s">
        <v>88</v>
      </c>
      <c r="G1079" s="6"/>
      <c r="H1079" s="44">
        <v>837</v>
      </c>
      <c r="I1079" s="349" t="s">
        <v>45</v>
      </c>
      <c r="J1079" s="278" t="str">
        <f>IF(ISBLANK(INDEX('Policy Characteristics'!D:D,MATCH($C1079,'Policy Characteristics'!$C:$C,0))),"",INDEX('Policy Characteristics'!D:D,MATCH($C1079,'Policy Characteristics'!$C:$C,0)))</f>
        <v>Fixed Energy Prices</v>
      </c>
      <c r="K1079" s="277" t="str">
        <f>IF(ISBLANK(INDEX('Policy Characteristics'!E:E,MATCH($C1079,'Policy Characteristics'!$C:$C,0))),"",INDEX('Policy Characteristics'!E:E,MATCH($C1079,'Policy Characteristics'!$C:$C,0)))</f>
        <v>cross toggle whether policies affect energy prices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
      </c>
      <c r="Q1079" s="277" t="str">
        <f>IF(ISBLANK(INDEX('Policy Characteristics'!K:K,MATCH($C1079,'Policy Characteristics'!$C:$C,0))),"",INDEX('Policy Characteristics'!K:K,MATCH($C1079,'Policy Characteristics'!$C:$C,0)))</f>
        <v/>
      </c>
      <c r="R1079" s="277" t="str">
        <f>IF(ISBLANK(INDEX('Policy Characteristics'!L:L,MATCH($C1079,'Policy Characteristics'!$C:$C,0))),"",INDEX('Policy Characteristics'!L:L,MATCH($C1079,'Policy Characteristics'!$C:$C,0)))</f>
        <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Fixed Energy Prices</v>
      </c>
      <c r="C1080" s="277" t="str">
        <f t="shared" si="53"/>
        <v>Toggle Whether Policies Affect Energy Prices</v>
      </c>
      <c r="D1080" s="6" t="s">
        <v>52</v>
      </c>
      <c r="E1080" s="47"/>
      <c r="F1080" s="6" t="s">
        <v>93</v>
      </c>
      <c r="G1080" s="6"/>
      <c r="H1080" s="49">
        <v>838</v>
      </c>
      <c r="I1080" s="349" t="s">
        <v>45</v>
      </c>
      <c r="J1080" s="278" t="str">
        <f>IF(ISBLANK(INDEX('Policy Characteristics'!D:D,MATCH($C1080,'Policy Characteristics'!$C:$C,0))),"",INDEX('Policy Characteristics'!D:D,MATCH($C1080,'Policy Characteristics'!$C:$C,0)))</f>
        <v>Fixed Energy Prices</v>
      </c>
      <c r="K1080" s="277" t="str">
        <f>IF(ISBLANK(INDEX('Policy Characteristics'!E:E,MATCH($C1080,'Policy Characteristics'!$C:$C,0))),"",INDEX('Policy Characteristics'!E:E,MATCH($C1080,'Policy Characteristics'!$C:$C,0)))</f>
        <v>cross toggle whether policies affect energy prices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
      </c>
      <c r="Q1080" s="277" t="str">
        <f>IF(ISBLANK(INDEX('Policy Characteristics'!K:K,MATCH($C1080,'Policy Characteristics'!$C:$C,0))),"",INDEX('Policy Characteristics'!K:K,MATCH($C1080,'Policy Characteristics'!$C:$C,0)))</f>
        <v/>
      </c>
      <c r="R1080" s="277" t="str">
        <f>IF(ISBLANK(INDEX('Policy Characteristics'!L:L,MATCH($C1080,'Policy Characteristics'!$C:$C,0))),"",INDEX('Policy Characteristics'!L:L,MATCH($C1080,'Policy Characteristics'!$C:$C,0)))</f>
        <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Fixed Energy Prices</v>
      </c>
      <c r="C1081" s="277" t="str">
        <f t="shared" si="53"/>
        <v>Toggle Whether Policies Affect Energy Prices</v>
      </c>
      <c r="D1081" s="6" t="s">
        <v>54</v>
      </c>
      <c r="E1081" s="47"/>
      <c r="F1081" s="6" t="s">
        <v>96</v>
      </c>
      <c r="G1081" s="6"/>
      <c r="H1081" s="44">
        <v>839</v>
      </c>
      <c r="I1081" s="349" t="s">
        <v>45</v>
      </c>
      <c r="J1081" s="278" t="str">
        <f>IF(ISBLANK(INDEX('Policy Characteristics'!D:D,MATCH($C1081,'Policy Characteristics'!$C:$C,0))),"",INDEX('Policy Characteristics'!D:D,MATCH($C1081,'Policy Characteristics'!$C:$C,0)))</f>
        <v>Fixed Energy Prices</v>
      </c>
      <c r="K1081" s="277" t="str">
        <f>IF(ISBLANK(INDEX('Policy Characteristics'!E:E,MATCH($C1081,'Policy Characteristics'!$C:$C,0))),"",INDEX('Policy Characteristics'!E:E,MATCH($C1081,'Policy Characteristics'!$C:$C,0)))</f>
        <v>cross toggle whether policies affect energy prices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
      </c>
      <c r="Q1081" s="277" t="str">
        <f>IF(ISBLANK(INDEX('Policy Characteristics'!K:K,MATCH($C1081,'Policy Characteristics'!$C:$C,0))),"",INDEX('Policy Characteristics'!K:K,MATCH($C1081,'Policy Characteristics'!$C:$C,0)))</f>
        <v/>
      </c>
      <c r="R1081" s="277" t="str">
        <f>IF(ISBLANK(INDEX('Policy Characteristics'!L:L,MATCH($C1081,'Policy Characteristics'!$C:$C,0))),"",INDEX('Policy Characteristics'!L:L,MATCH($C1081,'Policy Characteristics'!$C:$C,0)))</f>
        <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Fixed Energy Prices</v>
      </c>
      <c r="C1082" s="277" t="str">
        <f t="shared" si="53"/>
        <v>Toggle Whether Policies Affect Energy Prices</v>
      </c>
      <c r="D1082" s="6" t="s">
        <v>55</v>
      </c>
      <c r="E1082" s="47"/>
      <c r="F1082" s="6" t="s">
        <v>97</v>
      </c>
      <c r="G1082" s="6"/>
      <c r="H1082" s="49">
        <v>840</v>
      </c>
      <c r="I1082" s="349" t="s">
        <v>45</v>
      </c>
      <c r="J1082" s="278" t="str">
        <f>IF(ISBLANK(INDEX('Policy Characteristics'!D:D,MATCH($C1082,'Policy Characteristics'!$C:$C,0))),"",INDEX('Policy Characteristics'!D:D,MATCH($C1082,'Policy Characteristics'!$C:$C,0)))</f>
        <v>Fixed Energy Prices</v>
      </c>
      <c r="K1082" s="277" t="str">
        <f>IF(ISBLANK(INDEX('Policy Characteristics'!E:E,MATCH($C1082,'Policy Characteristics'!$C:$C,0))),"",INDEX('Policy Characteristics'!E:E,MATCH($C1082,'Policy Characteristics'!$C:$C,0)))</f>
        <v>cross toggle whether policies affect energy prices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
      </c>
      <c r="Q1082" s="277" t="str">
        <f>IF(ISBLANK(INDEX('Policy Characteristics'!K:K,MATCH($C1082,'Policy Characteristics'!$C:$C,0))),"",INDEX('Policy Characteristics'!K:K,MATCH($C1082,'Policy Characteristics'!$C:$C,0)))</f>
        <v/>
      </c>
      <c r="R1082" s="277" t="str">
        <f>IF(ISBLANK(INDEX('Policy Characteristics'!L:L,MATCH($C1082,'Policy Characteristics'!$C:$C,0))),"",INDEX('Policy Characteristics'!L:L,MATCH($C1082,'Policy Characteristics'!$C:$C,0)))</f>
        <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Fixed Energy Prices</v>
      </c>
      <c r="C1083" s="277" t="str">
        <f t="shared" si="53"/>
        <v>Toggle Whether Policies Affect Energy Prices</v>
      </c>
      <c r="D1083" s="6" t="s">
        <v>56</v>
      </c>
      <c r="E1083" s="47"/>
      <c r="F1083" s="6" t="s">
        <v>98</v>
      </c>
      <c r="G1083" s="6"/>
      <c r="H1083" s="44">
        <v>841</v>
      </c>
      <c r="I1083" s="349" t="s">
        <v>45</v>
      </c>
      <c r="J1083" s="278" t="str">
        <f>IF(ISBLANK(INDEX('Policy Characteristics'!D:D,MATCH($C1083,'Policy Characteristics'!$C:$C,0))),"",INDEX('Policy Characteristics'!D:D,MATCH($C1083,'Policy Characteristics'!$C:$C,0)))</f>
        <v>Fixed Energy Prices</v>
      </c>
      <c r="K1083" s="277" t="str">
        <f>IF(ISBLANK(INDEX('Policy Characteristics'!E:E,MATCH($C1083,'Policy Characteristics'!$C:$C,0))),"",INDEX('Policy Characteristics'!E:E,MATCH($C1083,'Policy Characteristics'!$C:$C,0)))</f>
        <v>cross toggle whether policies affect energy prices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
      </c>
      <c r="Q1083" s="277" t="str">
        <f>IF(ISBLANK(INDEX('Policy Characteristics'!K:K,MATCH($C1083,'Policy Characteristics'!$C:$C,0))),"",INDEX('Policy Characteristics'!K:K,MATCH($C1083,'Policy Characteristics'!$C:$C,0)))</f>
        <v/>
      </c>
      <c r="R1083" s="277" t="str">
        <f>IF(ISBLANK(INDEX('Policy Characteristics'!L:L,MATCH($C1083,'Policy Characteristics'!$C:$C,0))),"",INDEX('Policy Characteristics'!L:L,MATCH($C1083,'Policy Characteristics'!$C:$C,0)))</f>
        <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Fixed Energy Prices</v>
      </c>
      <c r="C1084" s="277" t="str">
        <f t="shared" si="53"/>
        <v>Toggle Whether Policies Affect Energy Prices</v>
      </c>
      <c r="D1084" s="6" t="s">
        <v>57</v>
      </c>
      <c r="E1084" s="47"/>
      <c r="F1084" s="6" t="s">
        <v>99</v>
      </c>
      <c r="G1084" s="6"/>
      <c r="H1084" s="49">
        <v>842</v>
      </c>
      <c r="I1084" s="349" t="s">
        <v>45</v>
      </c>
      <c r="J1084" s="278" t="str">
        <f>IF(ISBLANK(INDEX('Policy Characteristics'!D:D,MATCH($C1084,'Policy Characteristics'!$C:$C,0))),"",INDEX('Policy Characteristics'!D:D,MATCH($C1084,'Policy Characteristics'!$C:$C,0)))</f>
        <v>Fixed Energy Prices</v>
      </c>
      <c r="K1084" s="277" t="str">
        <f>IF(ISBLANK(INDEX('Policy Characteristics'!E:E,MATCH($C1084,'Policy Characteristics'!$C:$C,0))),"",INDEX('Policy Characteristics'!E:E,MATCH($C1084,'Policy Characteristics'!$C:$C,0)))</f>
        <v>cross toggle whether policies affect energy prices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
      </c>
      <c r="Q1084" s="277" t="str">
        <f>IF(ISBLANK(INDEX('Policy Characteristics'!K:K,MATCH($C1084,'Policy Characteristics'!$C:$C,0))),"",INDEX('Policy Characteristics'!K:K,MATCH($C1084,'Policy Characteristics'!$C:$C,0)))</f>
        <v/>
      </c>
      <c r="R1084" s="277" t="str">
        <f>IF(ISBLANK(INDEX('Policy Characteristics'!L:L,MATCH($C1084,'Policy Characteristics'!$C:$C,0))),"",INDEX('Policy Characteristics'!L:L,MATCH($C1084,'Policy Characteristics'!$C:$C,0)))</f>
        <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Fixed Energy Prices</v>
      </c>
      <c r="C1085" s="277" t="str">
        <f t="shared" si="53"/>
        <v>Toggle Whether Policies Affect Energy Prices</v>
      </c>
      <c r="D1085" s="6" t="s">
        <v>2521</v>
      </c>
      <c r="E1085" s="47"/>
      <c r="F1085" s="6" t="s">
        <v>2522</v>
      </c>
      <c r="G1085" s="6"/>
      <c r="H1085" s="44">
        <v>843</v>
      </c>
      <c r="I1085" s="349" t="s">
        <v>45</v>
      </c>
      <c r="J1085" s="278" t="str">
        <f>IF(ISBLANK(INDEX('Policy Characteristics'!D:D,MATCH($C1085,'Policy Characteristics'!$C:$C,0))),"",INDEX('Policy Characteristics'!D:D,MATCH($C1085,'Policy Characteristics'!$C:$C,0)))</f>
        <v>Fixed Energy Prices</v>
      </c>
      <c r="K1085" s="277" t="str">
        <f>IF(ISBLANK(INDEX('Policy Characteristics'!E:E,MATCH($C1085,'Policy Characteristics'!$C:$C,0))),"",INDEX('Policy Characteristics'!E:E,MATCH($C1085,'Policy Characteristics'!$C:$C,0)))</f>
        <v>cross toggle whether policies affect energy prices</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
      </c>
      <c r="Q1085" s="277" t="str">
        <f>IF(ISBLANK(INDEX('Policy Characteristics'!K:K,MATCH($C1085,'Policy Characteristics'!$C:$C,0))),"",INDEX('Policy Characteristics'!K:K,MATCH($C1085,'Policy Characteristics'!$C:$C,0)))</f>
        <v/>
      </c>
      <c r="R1085" s="277" t="str">
        <f>IF(ISBLANK(INDEX('Policy Characteristics'!L:L,MATCH($C1085,'Policy Characteristics'!$C:$C,0))),"",INDEX('Policy Characteristics'!L:L,MATCH($C1085,'Policy Characteristics'!$C:$C,0)))</f>
        <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277" t="str">
        <f t="shared" si="53"/>
        <v>Toggle Whether Policies Affect Energy Prices</v>
      </c>
      <c r="D1086" s="6" t="s">
        <v>466</v>
      </c>
      <c r="E1086" s="47"/>
      <c r="F1086" s="6" t="s">
        <v>467</v>
      </c>
      <c r="G1086" s="6"/>
      <c r="H1086" s="49">
        <v>844</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si="53"/>
        <v>Toggle Whether Policies Affect Energy Prices</v>
      </c>
      <c r="D1087" s="6" t="s">
        <v>2513</v>
      </c>
      <c r="E1087" s="47"/>
      <c r="F1087" s="6" t="s">
        <v>2517</v>
      </c>
      <c r="G1087" s="6"/>
      <c r="H1087" s="44">
        <v>845</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2523</v>
      </c>
      <c r="E1088" s="47"/>
      <c r="F1088" s="6" t="s">
        <v>2524</v>
      </c>
      <c r="G1088" s="6"/>
      <c r="H1088" s="49">
        <v>846</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277" t="str">
        <f t="shared" si="53"/>
        <v>Toggle Whether Policies Affect Energy Prices</v>
      </c>
      <c r="D1089" s="6" t="s">
        <v>2514</v>
      </c>
      <c r="E1089" s="47"/>
      <c r="F1089" s="6" t="s">
        <v>2518</v>
      </c>
      <c r="G1089" s="6"/>
      <c r="H1089" s="44">
        <v>847</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Fuel Price Deregulation</v>
      </c>
      <c r="C1090" s="341" t="s">
        <v>2833</v>
      </c>
      <c r="D1090" s="6" t="s">
        <v>473</v>
      </c>
      <c r="E1090" s="47"/>
      <c r="F1090" s="6" t="s">
        <v>470</v>
      </c>
      <c r="G1090" s="6"/>
      <c r="H1090" s="44">
        <v>723</v>
      </c>
      <c r="I1090" s="349" t="s">
        <v>45</v>
      </c>
      <c r="J1090" s="278" t="str">
        <f>IF(ISBLANK(INDEX('Policy Characteristics'!D:D,MATCH($C1090,'Policy Characteristics'!$C:$C,0))),"",INDEX('Policy Characteristics'!D:D,MATCH($C1090,'Policy Characteristics'!$C:$C,0)))</f>
        <v>Fuel Price Deregulation</v>
      </c>
      <c r="K1090" s="277" t="str">
        <f>IF(ISBLANK(INDEX('Policy Characteristics'!E:E,MATCH($C1090,'Policy Characteristics'!$C:$C,0))),"",INDEX('Policy Characteristics'!E:E,MATCH($C1090,'Policy Characteristics'!$C:$C,0)))</f>
        <v>cross fuel price deregulation</v>
      </c>
      <c r="L1090" s="285">
        <f>IF(ISBLANK(INDEX('Policy Characteristics'!F:F,MATCH($C1090,'Policy Characteristics'!$C:$C,0))),"",INDEX('Policy Characteristics'!F:F,MATCH($C1090,'Policy Characteristics'!$C:$C,0)))</f>
        <v>0</v>
      </c>
      <c r="M1090" s="285">
        <f>IF(ISBLANK(INDEX('Policy Characteristics'!G:G,MATCH($C1090,'Policy Characteristics'!$C:$C,0))),"",INDEX('Policy Characteristics'!G:G,MATCH($C1090,'Policy Characteristics'!$C:$C,0)))</f>
        <v>1</v>
      </c>
      <c r="N1090" s="285">
        <f>IF(ISBLANK(INDEX('Policy Characteristics'!H:H,MATCH($C1090,'Policy Characteristics'!$C:$C,0))),"",INDEX('Policy Characteristics'!H:H,MATCH($C1090,'Policy Characteristics'!$C:$C,0)))</f>
        <v>0.01</v>
      </c>
      <c r="O1090" s="277" t="str">
        <f>IF(ISBLANK(INDEX('Policy Characteristics'!I:I,MATCH($C1090,'Policy Characteristics'!$C:$C,0))),"",INDEX('Policy Characteristics'!I:I,MATCH($C1090,'Policy Characteristics'!$C:$C,0)))</f>
        <v>% of price deregulated</v>
      </c>
      <c r="P1090" s="277" t="str">
        <f>IF(ISBLANK(INDEX('Policy Characteristics'!J:J,MATCH($C1090,'Policy Characteristics'!$C:$C,0))),"",INDEX('Policy Characteristics'!J:J,MATCH($C1090,'Policy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0" s="277" t="str">
        <f>IF(ISBLANK(INDEX('Policy Characteristics'!K:K,MATCH($C1090,'Policy Characteristics'!$C:$C,0))),"",INDEX('Policy Characteristics'!K:K,MATCH($C1090,'Policy Characteristics'!$C:$C,0)))</f>
        <v>fuels.html#fuel-price-deregulation</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Fuel Price Deregulation</v>
      </c>
      <c r="C1091" s="277" t="str">
        <f t="shared" ref="C1091:C1104" si="54">C$1090</f>
        <v>Fuel Price Deregulation</v>
      </c>
      <c r="D1091" s="6" t="s">
        <v>47</v>
      </c>
      <c r="E1091" s="47"/>
      <c r="F1091" s="6" t="s">
        <v>88</v>
      </c>
      <c r="G1091" s="6"/>
      <c r="H1091" s="44">
        <v>724</v>
      </c>
      <c r="I1091" s="349" t="s">
        <v>45</v>
      </c>
      <c r="J1091" s="278" t="str">
        <f>IF(ISBLANK(INDEX('Policy Characteristics'!D:D,MATCH($C1091,'Policy Characteristics'!$C:$C,0))),"",INDEX('Policy Characteristics'!D:D,MATCH($C1091,'Policy Characteristics'!$C:$C,0)))</f>
        <v>Fuel Price Deregulation</v>
      </c>
      <c r="K1091" s="277" t="str">
        <f>IF(ISBLANK(INDEX('Policy Characteristics'!E:E,MATCH($C1091,'Policy Characteristics'!$C:$C,0))),"",INDEX('Policy Characteristics'!E:E,MATCH($C1091,'Policy Characteristics'!$C:$C,0)))</f>
        <v>cross fuel price deregulation</v>
      </c>
      <c r="L1091" s="285">
        <f>IF(ISBLANK(INDEX('Policy Characteristics'!F:F,MATCH($C1091,'Policy Characteristics'!$C:$C,0))),"",INDEX('Policy Characteristics'!F:F,MATCH($C1091,'Policy Characteristics'!$C:$C,0)))</f>
        <v>0</v>
      </c>
      <c r="M1091" s="285">
        <f>IF(ISBLANK(INDEX('Policy Characteristics'!G:G,MATCH($C1091,'Policy Characteristics'!$C:$C,0))),"",INDEX('Policy Characteristics'!G:G,MATCH($C1091,'Policy Characteristics'!$C:$C,0)))</f>
        <v>1</v>
      </c>
      <c r="N1091" s="285">
        <f>IF(ISBLANK(INDEX('Policy Characteristics'!H:H,MATCH($C1091,'Policy Characteristics'!$C:$C,0))),"",INDEX('Policy Characteristics'!H:H,MATCH($C1091,'Policy Characteristics'!$C:$C,0)))</f>
        <v>0.01</v>
      </c>
      <c r="O1091" s="277" t="str">
        <f>IF(ISBLANK(INDEX('Policy Characteristics'!I:I,MATCH($C1091,'Policy Characteristics'!$C:$C,0))),"",INDEX('Policy Characteristics'!I:I,MATCH($C1091,'Policy Characteristics'!$C:$C,0)))</f>
        <v>% of price deregulated</v>
      </c>
      <c r="P1091" s="277" t="str">
        <f>IF(ISBLANK(INDEX('Policy Characteristics'!J:J,MATCH($C1091,'Policy Characteristics'!$C:$C,0))),"",INDEX('Policy Characteristics'!J:J,MATCH($C1091,'Policy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1" s="277" t="str">
        <f>IF(ISBLANK(INDEX('Policy Characteristics'!K:K,MATCH($C1091,'Policy Characteristics'!$C:$C,0))),"",INDEX('Policy Characteristics'!K:K,MATCH($C1091,'Policy Characteristics'!$C:$C,0)))</f>
        <v>fuels.html#fuel-price-deregulation</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Fuel Price Deregulation</v>
      </c>
      <c r="C1092" s="277" t="str">
        <f t="shared" si="54"/>
        <v>Fuel Price Deregulation</v>
      </c>
      <c r="D1092" s="6" t="s">
        <v>48</v>
      </c>
      <c r="E1092" s="47"/>
      <c r="F1092" s="6" t="s">
        <v>89</v>
      </c>
      <c r="G1092" s="6"/>
      <c r="H1092" s="44">
        <v>725</v>
      </c>
      <c r="I1092" s="349" t="s">
        <v>45</v>
      </c>
      <c r="J1092" s="278" t="str">
        <f>IF(ISBLANK(INDEX('Policy Characteristics'!D:D,MATCH($C1092,'Policy Characteristics'!$C:$C,0))),"",INDEX('Policy Characteristics'!D:D,MATCH($C1092,'Policy Characteristics'!$C:$C,0)))</f>
        <v>Fuel Price Deregulation</v>
      </c>
      <c r="K1092" s="277" t="str">
        <f>IF(ISBLANK(INDEX('Policy Characteristics'!E:E,MATCH($C1092,'Policy Characteristics'!$C:$C,0))),"",INDEX('Policy Characteristics'!E:E,MATCH($C1092,'Policy Characteristics'!$C:$C,0)))</f>
        <v>cross fuel price deregulation</v>
      </c>
      <c r="L1092" s="285">
        <f>IF(ISBLANK(INDEX('Policy Characteristics'!F:F,MATCH($C1092,'Policy Characteristics'!$C:$C,0))),"",INDEX('Policy Characteristics'!F:F,MATCH($C1092,'Policy Characteristics'!$C:$C,0)))</f>
        <v>0</v>
      </c>
      <c r="M1092" s="285">
        <f>IF(ISBLANK(INDEX('Policy Characteristics'!G:G,MATCH($C1092,'Policy Characteristics'!$C:$C,0))),"",INDEX('Policy Characteristics'!G:G,MATCH($C1092,'Policy Characteristics'!$C:$C,0)))</f>
        <v>1</v>
      </c>
      <c r="N1092" s="285">
        <f>IF(ISBLANK(INDEX('Policy Characteristics'!H:H,MATCH($C1092,'Policy Characteristics'!$C:$C,0))),"",INDEX('Policy Characteristics'!H:H,MATCH($C1092,'Policy Characteristics'!$C:$C,0)))</f>
        <v>0.01</v>
      </c>
      <c r="O1092" s="277" t="str">
        <f>IF(ISBLANK(INDEX('Policy Characteristics'!I:I,MATCH($C1092,'Policy Characteristics'!$C:$C,0))),"",INDEX('Policy Characteristics'!I:I,MATCH($C1092,'Policy Characteristics'!$C:$C,0)))</f>
        <v>% of price deregulated</v>
      </c>
      <c r="P1092" s="277" t="str">
        <f>IF(ISBLANK(INDEX('Policy Characteristics'!J:J,MATCH($C1092,'Policy Characteristics'!$C:$C,0))),"",INDEX('Policy Characteristics'!J:J,MATCH($C1092,'Policy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2" s="277" t="str">
        <f>IF(ISBLANK(INDEX('Policy Characteristics'!K:K,MATCH($C1092,'Policy Characteristics'!$C:$C,0))),"",INDEX('Policy Characteristics'!K:K,MATCH($C1092,'Policy Characteristics'!$C:$C,0)))</f>
        <v>fuels.html#fuel-price-deregulation</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Fuel Price Deregulation</v>
      </c>
      <c r="C1093" s="277" t="str">
        <f t="shared" si="54"/>
        <v>Fuel Price Deregulation</v>
      </c>
      <c r="D1093" s="6" t="s">
        <v>52</v>
      </c>
      <c r="E1093" s="47"/>
      <c r="F1093" s="6" t="s">
        <v>93</v>
      </c>
      <c r="G1093" s="6"/>
      <c r="H1093" s="44">
        <v>726</v>
      </c>
      <c r="I1093" s="349" t="s">
        <v>45</v>
      </c>
      <c r="J1093" s="278" t="str">
        <f>IF(ISBLANK(INDEX('Policy Characteristics'!D:D,MATCH($C1093,'Policy Characteristics'!$C:$C,0))),"",INDEX('Policy Characteristics'!D:D,MATCH($C1093,'Policy Characteristics'!$C:$C,0)))</f>
        <v>Fuel Price Deregulation</v>
      </c>
      <c r="K1093" s="277" t="str">
        <f>IF(ISBLANK(INDEX('Policy Characteristics'!E:E,MATCH($C1093,'Policy Characteristics'!$C:$C,0))),"",INDEX('Policy Characteristics'!E:E,MATCH($C1093,'Policy Characteristics'!$C:$C,0)))</f>
        <v>cross fuel price deregulation</v>
      </c>
      <c r="L1093" s="285">
        <f>IF(ISBLANK(INDEX('Policy Characteristics'!F:F,MATCH($C1093,'Policy Characteristics'!$C:$C,0))),"",INDEX('Policy Characteristics'!F:F,MATCH($C1093,'Policy Characteristics'!$C:$C,0)))</f>
        <v>0</v>
      </c>
      <c r="M1093" s="285">
        <f>IF(ISBLANK(INDEX('Policy Characteristics'!G:G,MATCH($C1093,'Policy Characteristics'!$C:$C,0))),"",INDEX('Policy Characteristics'!G:G,MATCH($C1093,'Policy Characteristics'!$C:$C,0)))</f>
        <v>1</v>
      </c>
      <c r="N1093" s="285">
        <f>IF(ISBLANK(INDEX('Policy Characteristics'!H:H,MATCH($C1093,'Policy Characteristics'!$C:$C,0))),"",INDEX('Policy Characteristics'!H:H,MATCH($C1093,'Policy Characteristics'!$C:$C,0)))</f>
        <v>0.01</v>
      </c>
      <c r="O1093" s="277" t="str">
        <f>IF(ISBLANK(INDEX('Policy Characteristics'!I:I,MATCH($C1093,'Policy Characteristics'!$C:$C,0))),"",INDEX('Policy Characteristics'!I:I,MATCH($C1093,'Policy Characteristics'!$C:$C,0)))</f>
        <v>% of price deregulated</v>
      </c>
      <c r="P1093" s="277" t="str">
        <f>IF(ISBLANK(INDEX('Policy Characteristics'!J:J,MATCH($C1093,'Policy Characteristics'!$C:$C,0))),"",INDEX('Policy Characteristics'!J:J,MATCH($C1093,'Policy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3" s="277" t="str">
        <f>IF(ISBLANK(INDEX('Policy Characteristics'!K:K,MATCH($C1093,'Policy Characteristics'!$C:$C,0))),"",INDEX('Policy Characteristics'!K:K,MATCH($C1093,'Policy Characteristics'!$C:$C,0)))</f>
        <v>fuels.html#fuel-price-deregulation</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Fuel Price Deregulation</v>
      </c>
      <c r="C1094" s="277" t="str">
        <f t="shared" si="54"/>
        <v>Fuel Price Deregulation</v>
      </c>
      <c r="D1094" s="6" t="s">
        <v>54</v>
      </c>
      <c r="E1094" s="47"/>
      <c r="F1094" s="6" t="s">
        <v>96</v>
      </c>
      <c r="G1094" s="6"/>
      <c r="H1094" s="44">
        <v>727</v>
      </c>
      <c r="I1094" s="349" t="s">
        <v>45</v>
      </c>
      <c r="J1094" s="278" t="str">
        <f>IF(ISBLANK(INDEX('Policy Characteristics'!D:D,MATCH($C1094,'Policy Characteristics'!$C:$C,0))),"",INDEX('Policy Characteristics'!D:D,MATCH($C1094,'Policy Characteristics'!$C:$C,0)))</f>
        <v>Fuel Price Deregulation</v>
      </c>
      <c r="K1094" s="277" t="str">
        <f>IF(ISBLANK(INDEX('Policy Characteristics'!E:E,MATCH($C1094,'Policy Characteristics'!$C:$C,0))),"",INDEX('Policy Characteristics'!E:E,MATCH($C1094,'Policy Characteristics'!$C:$C,0)))</f>
        <v>cross fuel price deregulation</v>
      </c>
      <c r="L1094" s="285">
        <f>IF(ISBLANK(INDEX('Policy Characteristics'!F:F,MATCH($C1094,'Policy Characteristics'!$C:$C,0))),"",INDEX('Policy Characteristics'!F:F,MATCH($C1094,'Policy Characteristics'!$C:$C,0)))</f>
        <v>0</v>
      </c>
      <c r="M1094" s="285">
        <f>IF(ISBLANK(INDEX('Policy Characteristics'!G:G,MATCH($C1094,'Policy Characteristics'!$C:$C,0))),"",INDEX('Policy Characteristics'!G:G,MATCH($C1094,'Policy Characteristics'!$C:$C,0)))</f>
        <v>1</v>
      </c>
      <c r="N1094" s="285">
        <f>IF(ISBLANK(INDEX('Policy Characteristics'!H:H,MATCH($C1094,'Policy Characteristics'!$C:$C,0))),"",INDEX('Policy Characteristics'!H:H,MATCH($C1094,'Policy Characteristics'!$C:$C,0)))</f>
        <v>0.01</v>
      </c>
      <c r="O1094" s="277" t="str">
        <f>IF(ISBLANK(INDEX('Policy Characteristics'!I:I,MATCH($C1094,'Policy Characteristics'!$C:$C,0))),"",INDEX('Policy Characteristics'!I:I,MATCH($C1094,'Policy Characteristics'!$C:$C,0)))</f>
        <v>% of price deregulated</v>
      </c>
      <c r="P1094" s="277" t="str">
        <f>IF(ISBLANK(INDEX('Policy Characteristics'!J:J,MATCH($C1094,'Policy Characteristics'!$C:$C,0))),"",INDEX('Policy Characteristics'!J:J,MATCH($C1094,'Policy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4" s="277" t="str">
        <f>IF(ISBLANK(INDEX('Policy Characteristics'!K:K,MATCH($C1094,'Policy Characteristics'!$C:$C,0))),"",INDEX('Policy Characteristics'!K:K,MATCH($C1094,'Policy Characteristics'!$C:$C,0)))</f>
        <v>fuels.html#fuel-price-deregulation</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Fuel Price Deregulation</v>
      </c>
      <c r="C1095" s="277" t="str">
        <f t="shared" si="54"/>
        <v>Fuel Price Deregulation</v>
      </c>
      <c r="D1095" s="6" t="s">
        <v>55</v>
      </c>
      <c r="E1095" s="47"/>
      <c r="F1095" s="6" t="s">
        <v>97</v>
      </c>
      <c r="G1095" s="6"/>
      <c r="H1095" s="44">
        <v>728</v>
      </c>
      <c r="I1095" s="349" t="s">
        <v>45</v>
      </c>
      <c r="J1095" s="278" t="str">
        <f>IF(ISBLANK(INDEX('Policy Characteristics'!D:D,MATCH($C1095,'Policy Characteristics'!$C:$C,0))),"",INDEX('Policy Characteristics'!D:D,MATCH($C1095,'Policy Characteristics'!$C:$C,0)))</f>
        <v>Fuel Price Deregulation</v>
      </c>
      <c r="K1095" s="277" t="str">
        <f>IF(ISBLANK(INDEX('Policy Characteristics'!E:E,MATCH($C1095,'Policy Characteristics'!$C:$C,0))),"",INDEX('Policy Characteristics'!E:E,MATCH($C1095,'Policy Characteristics'!$C:$C,0)))</f>
        <v>cross fuel price deregulation</v>
      </c>
      <c r="L1095" s="285">
        <f>IF(ISBLANK(INDEX('Policy Characteristics'!F:F,MATCH($C1095,'Policy Characteristics'!$C:$C,0))),"",INDEX('Policy Characteristics'!F:F,MATCH($C1095,'Policy Characteristics'!$C:$C,0)))</f>
        <v>0</v>
      </c>
      <c r="M1095" s="285">
        <f>IF(ISBLANK(INDEX('Policy Characteristics'!G:G,MATCH($C1095,'Policy Characteristics'!$C:$C,0))),"",INDEX('Policy Characteristics'!G:G,MATCH($C1095,'Policy Characteristics'!$C:$C,0)))</f>
        <v>1</v>
      </c>
      <c r="N1095" s="285">
        <f>IF(ISBLANK(INDEX('Policy Characteristics'!H:H,MATCH($C1095,'Policy Characteristics'!$C:$C,0))),"",INDEX('Policy Characteristics'!H:H,MATCH($C1095,'Policy Characteristics'!$C:$C,0)))</f>
        <v>0.01</v>
      </c>
      <c r="O1095" s="277" t="str">
        <f>IF(ISBLANK(INDEX('Policy Characteristics'!I:I,MATCH($C1095,'Policy Characteristics'!$C:$C,0))),"",INDEX('Policy Characteristics'!I:I,MATCH($C1095,'Policy Characteristics'!$C:$C,0)))</f>
        <v>% of price deregulated</v>
      </c>
      <c r="P1095" s="277" t="str">
        <f>IF(ISBLANK(INDEX('Policy Characteristics'!J:J,MATCH($C1095,'Policy Characteristics'!$C:$C,0))),"",INDEX('Policy Characteristics'!J:J,MATCH($C1095,'Policy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5" s="277" t="str">
        <f>IF(ISBLANK(INDEX('Policy Characteristics'!K:K,MATCH($C1095,'Policy Characteristics'!$C:$C,0))),"",INDEX('Policy Characteristics'!K:K,MATCH($C1095,'Policy Characteristics'!$C:$C,0)))</f>
        <v>fuels.html#fuel-price-deregulation</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Fuel Price Deregulation</v>
      </c>
      <c r="C1096" s="277" t="str">
        <f t="shared" si="54"/>
        <v>Fuel Price Deregulation</v>
      </c>
      <c r="D1096" s="6" t="s">
        <v>56</v>
      </c>
      <c r="E1096" s="47"/>
      <c r="F1096" s="6" t="s">
        <v>98</v>
      </c>
      <c r="G1096" s="6"/>
      <c r="H1096" s="44">
        <v>729</v>
      </c>
      <c r="I1096" s="349" t="s">
        <v>45</v>
      </c>
      <c r="J1096" s="278" t="str">
        <f>IF(ISBLANK(INDEX('Policy Characteristics'!D:D,MATCH($C1096,'Policy Characteristics'!$C:$C,0))),"",INDEX('Policy Characteristics'!D:D,MATCH($C1096,'Policy Characteristics'!$C:$C,0)))</f>
        <v>Fuel Price Deregulation</v>
      </c>
      <c r="K1096" s="277" t="str">
        <f>IF(ISBLANK(INDEX('Policy Characteristics'!E:E,MATCH($C1096,'Policy Characteristics'!$C:$C,0))),"",INDEX('Policy Characteristics'!E:E,MATCH($C1096,'Policy Characteristics'!$C:$C,0)))</f>
        <v>cross fuel price deregulation</v>
      </c>
      <c r="L1096" s="285">
        <f>IF(ISBLANK(INDEX('Policy Characteristics'!F:F,MATCH($C1096,'Policy Characteristics'!$C:$C,0))),"",INDEX('Policy Characteristics'!F:F,MATCH($C1096,'Policy Characteristics'!$C:$C,0)))</f>
        <v>0</v>
      </c>
      <c r="M1096" s="285">
        <f>IF(ISBLANK(INDEX('Policy Characteristics'!G:G,MATCH($C1096,'Policy Characteristics'!$C:$C,0))),"",INDEX('Policy Characteristics'!G:G,MATCH($C1096,'Policy Characteristics'!$C:$C,0)))</f>
        <v>1</v>
      </c>
      <c r="N1096" s="285">
        <f>IF(ISBLANK(INDEX('Policy Characteristics'!H:H,MATCH($C1096,'Policy Characteristics'!$C:$C,0))),"",INDEX('Policy Characteristics'!H:H,MATCH($C1096,'Policy Characteristics'!$C:$C,0)))</f>
        <v>0.01</v>
      </c>
      <c r="O1096" s="277" t="str">
        <f>IF(ISBLANK(INDEX('Policy Characteristics'!I:I,MATCH($C1096,'Policy Characteristics'!$C:$C,0))),"",INDEX('Policy Characteristics'!I:I,MATCH($C1096,'Policy Characteristics'!$C:$C,0)))</f>
        <v>% of price deregulated</v>
      </c>
      <c r="P1096" s="277" t="str">
        <f>IF(ISBLANK(INDEX('Policy Characteristics'!J:J,MATCH($C1096,'Policy Characteristics'!$C:$C,0))),"",INDEX('Policy Characteristics'!J:J,MATCH($C1096,'Policy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6" s="277" t="str">
        <f>IF(ISBLANK(INDEX('Policy Characteristics'!K:K,MATCH($C1096,'Policy Characteristics'!$C:$C,0))),"",INDEX('Policy Characteristics'!K:K,MATCH($C1096,'Policy Characteristics'!$C:$C,0)))</f>
        <v>fuels.html#fuel-price-deregulation</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Fuel Price Deregulation</v>
      </c>
      <c r="C1097" s="277" t="str">
        <f t="shared" si="54"/>
        <v>Fuel Price Deregulation</v>
      </c>
      <c r="D1097" s="6" t="s">
        <v>57</v>
      </c>
      <c r="E1097" s="47"/>
      <c r="F1097" s="6" t="s">
        <v>99</v>
      </c>
      <c r="G1097" s="6"/>
      <c r="H1097" s="44">
        <v>730</v>
      </c>
      <c r="I1097" s="349" t="s">
        <v>45</v>
      </c>
      <c r="J1097" s="278" t="str">
        <f>IF(ISBLANK(INDEX('Policy Characteristics'!D:D,MATCH($C1097,'Policy Characteristics'!$C:$C,0))),"",INDEX('Policy Characteristics'!D:D,MATCH($C1097,'Policy Characteristics'!$C:$C,0)))</f>
        <v>Fuel Price Deregulation</v>
      </c>
      <c r="K1097" s="277" t="str">
        <f>IF(ISBLANK(INDEX('Policy Characteristics'!E:E,MATCH($C1097,'Policy Characteristics'!$C:$C,0))),"",INDEX('Policy Characteristics'!E:E,MATCH($C1097,'Policy Characteristics'!$C:$C,0)))</f>
        <v>cross fuel price deregulation</v>
      </c>
      <c r="L1097" s="285">
        <f>IF(ISBLANK(INDEX('Policy Characteristics'!F:F,MATCH($C1097,'Policy Characteristics'!$C:$C,0))),"",INDEX('Policy Characteristics'!F:F,MATCH($C1097,'Policy Characteristics'!$C:$C,0)))</f>
        <v>0</v>
      </c>
      <c r="M1097" s="285">
        <f>IF(ISBLANK(INDEX('Policy Characteristics'!G:G,MATCH($C1097,'Policy Characteristics'!$C:$C,0))),"",INDEX('Policy Characteristics'!G:G,MATCH($C1097,'Policy Characteristics'!$C:$C,0)))</f>
        <v>1</v>
      </c>
      <c r="N1097" s="285">
        <f>IF(ISBLANK(INDEX('Policy Characteristics'!H:H,MATCH($C1097,'Policy Characteristics'!$C:$C,0))),"",INDEX('Policy Characteristics'!H:H,MATCH($C1097,'Policy Characteristics'!$C:$C,0)))</f>
        <v>0.01</v>
      </c>
      <c r="O1097" s="277" t="str">
        <f>IF(ISBLANK(INDEX('Policy Characteristics'!I:I,MATCH($C1097,'Policy Characteristics'!$C:$C,0))),"",INDEX('Policy Characteristics'!I:I,MATCH($C1097,'Policy Characteristics'!$C:$C,0)))</f>
        <v>% of price deregulated</v>
      </c>
      <c r="P1097" s="277" t="str">
        <f>IF(ISBLANK(INDEX('Policy Characteristics'!J:J,MATCH($C1097,'Policy Characteristics'!$C:$C,0))),"",INDEX('Policy Characteristics'!J:J,MATCH($C1097,'Policy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7" s="277" t="str">
        <f>IF(ISBLANK(INDEX('Policy Characteristics'!K:K,MATCH($C1097,'Policy Characteristics'!$C:$C,0))),"",INDEX('Policy Characteristics'!K:K,MATCH($C1097,'Policy Characteristics'!$C:$C,0)))</f>
        <v>fuels.html#fuel-price-deregulation</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Fuel Price Deregulation</v>
      </c>
      <c r="C1098" s="277" t="str">
        <f t="shared" si="54"/>
        <v>Fuel Price Deregulation</v>
      </c>
      <c r="D1098" s="6" t="s">
        <v>2521</v>
      </c>
      <c r="E1098" s="47"/>
      <c r="F1098" s="6" t="s">
        <v>2522</v>
      </c>
      <c r="G1098" s="6"/>
      <c r="H1098" s="44">
        <v>731</v>
      </c>
      <c r="I1098" s="349" t="s">
        <v>45</v>
      </c>
      <c r="J1098" s="278" t="str">
        <f>IF(ISBLANK(INDEX('Policy Characteristics'!D:D,MATCH($C1098,'Policy Characteristics'!$C:$C,0))),"",INDEX('Policy Characteristics'!D:D,MATCH($C1098,'Policy Characteristics'!$C:$C,0)))</f>
        <v>Fuel Price Deregulation</v>
      </c>
      <c r="K1098" s="277" t="str">
        <f>IF(ISBLANK(INDEX('Policy Characteristics'!E:E,MATCH($C1098,'Policy Characteristics'!$C:$C,0))),"",INDEX('Policy Characteristics'!E:E,MATCH($C1098,'Policy Characteristics'!$C:$C,0)))</f>
        <v>cross fuel price deregulation</v>
      </c>
      <c r="L1098" s="285">
        <f>IF(ISBLANK(INDEX('Policy Characteristics'!F:F,MATCH($C1098,'Policy Characteristics'!$C:$C,0))),"",INDEX('Policy Characteristics'!F:F,MATCH($C1098,'Policy Characteristics'!$C:$C,0)))</f>
        <v>0</v>
      </c>
      <c r="M1098" s="285">
        <f>IF(ISBLANK(INDEX('Policy Characteristics'!G:G,MATCH($C1098,'Policy Characteristics'!$C:$C,0))),"",INDEX('Policy Characteristics'!G:G,MATCH($C1098,'Policy Characteristics'!$C:$C,0)))</f>
        <v>1</v>
      </c>
      <c r="N1098" s="285">
        <f>IF(ISBLANK(INDEX('Policy Characteristics'!H:H,MATCH($C1098,'Policy Characteristics'!$C:$C,0))),"",INDEX('Policy Characteristics'!H:H,MATCH($C1098,'Policy Characteristics'!$C:$C,0)))</f>
        <v>0.01</v>
      </c>
      <c r="O1098" s="277" t="str">
        <f>IF(ISBLANK(INDEX('Policy Characteristics'!I:I,MATCH($C1098,'Policy Characteristics'!$C:$C,0))),"",INDEX('Policy Characteristics'!I:I,MATCH($C1098,'Policy Characteristics'!$C:$C,0)))</f>
        <v>% of price deregulated</v>
      </c>
      <c r="P1098" s="277" t="str">
        <f>IF(ISBLANK(INDEX('Policy Characteristics'!J:J,MATCH($C1098,'Policy Characteristics'!$C:$C,0))),"",INDEX('Policy Characteristics'!J:J,MATCH($C1098,'Policy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8" s="277" t="str">
        <f>IF(ISBLANK(INDEX('Policy Characteristics'!K:K,MATCH($C1098,'Policy Characteristics'!$C:$C,0))),"",INDEX('Policy Characteristics'!K:K,MATCH($C1098,'Policy Characteristics'!$C:$C,0)))</f>
        <v>fuels.html#fuel-price-deregulation</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Fuel Price Deregulation</v>
      </c>
      <c r="C1099" s="277" t="str">
        <f t="shared" si="54"/>
        <v>Fuel Price Deregulation</v>
      </c>
      <c r="D1099" s="6" t="s">
        <v>466</v>
      </c>
      <c r="E1099" s="47"/>
      <c r="F1099" s="6" t="s">
        <v>467</v>
      </c>
      <c r="G1099" s="6"/>
      <c r="H1099" s="44">
        <v>732</v>
      </c>
      <c r="I1099" s="349" t="s">
        <v>45</v>
      </c>
      <c r="J1099" s="278" t="str">
        <f>IF(ISBLANK(INDEX('Policy Characteristics'!D:D,MATCH($C1099,'Policy Characteristics'!$C:$C,0))),"",INDEX('Policy Characteristics'!D:D,MATCH($C1099,'Policy Characteristics'!$C:$C,0)))</f>
        <v>Fuel Price Deregulation</v>
      </c>
      <c r="K1099" s="277" t="str">
        <f>IF(ISBLANK(INDEX('Policy Characteristics'!E:E,MATCH($C1099,'Policy Characteristics'!$C:$C,0))),"",INDEX('Policy Characteristics'!E:E,MATCH($C1099,'Policy Characteristics'!$C:$C,0)))</f>
        <v>cross fuel price deregulation</v>
      </c>
      <c r="L1099" s="285">
        <f>IF(ISBLANK(INDEX('Policy Characteristics'!F:F,MATCH($C1099,'Policy Characteristics'!$C:$C,0))),"",INDEX('Policy Characteristics'!F:F,MATCH($C1099,'Policy Characteristics'!$C:$C,0)))</f>
        <v>0</v>
      </c>
      <c r="M1099" s="285">
        <f>IF(ISBLANK(INDEX('Policy Characteristics'!G:G,MATCH($C1099,'Policy Characteristics'!$C:$C,0))),"",INDEX('Policy Characteristics'!G:G,MATCH($C1099,'Policy Characteristics'!$C:$C,0)))</f>
        <v>1</v>
      </c>
      <c r="N1099" s="285">
        <f>IF(ISBLANK(INDEX('Policy Characteristics'!H:H,MATCH($C1099,'Policy Characteristics'!$C:$C,0))),"",INDEX('Policy Characteristics'!H:H,MATCH($C1099,'Policy Characteristics'!$C:$C,0)))</f>
        <v>0.01</v>
      </c>
      <c r="O1099" s="277" t="str">
        <f>IF(ISBLANK(INDEX('Policy Characteristics'!I:I,MATCH($C1099,'Policy Characteristics'!$C:$C,0))),"",INDEX('Policy Characteristics'!I:I,MATCH($C1099,'Policy Characteristics'!$C:$C,0)))</f>
        <v>% of price deregulated</v>
      </c>
      <c r="P1099" s="277" t="str">
        <f>IF(ISBLANK(INDEX('Policy Characteristics'!J:J,MATCH($C1099,'Policy Characteristics'!$C:$C,0))),"",INDEX('Policy Characteristics'!J:J,MATCH($C1099,'Policy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9" s="277" t="str">
        <f>IF(ISBLANK(INDEX('Policy Characteristics'!K:K,MATCH($C1099,'Policy Characteristics'!$C:$C,0))),"",INDEX('Policy Characteristics'!K:K,MATCH($C1099,'Policy Characteristics'!$C:$C,0)))</f>
        <v>fuels.html#fuel-price-deregulation</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Fuel Price Deregulation</v>
      </c>
      <c r="C1100" s="277" t="str">
        <f t="shared" si="54"/>
        <v>Fuel Price Deregulation</v>
      </c>
      <c r="D1100" s="6" t="s">
        <v>2513</v>
      </c>
      <c r="E1100" s="47"/>
      <c r="F1100" s="6" t="s">
        <v>2517</v>
      </c>
      <c r="G1100" s="6"/>
      <c r="H1100" s="44">
        <v>733</v>
      </c>
      <c r="I1100" s="349" t="s">
        <v>45</v>
      </c>
      <c r="J1100" s="278" t="str">
        <f>IF(ISBLANK(INDEX('Policy Characteristics'!D:D,MATCH($C1100,'Policy Characteristics'!$C:$C,0))),"",INDEX('Policy Characteristics'!D:D,MATCH($C1100,'Policy Characteristics'!$C:$C,0)))</f>
        <v>Fuel Price Deregulation</v>
      </c>
      <c r="K1100" s="277" t="str">
        <f>IF(ISBLANK(INDEX('Policy Characteristics'!E:E,MATCH($C1100,'Policy Characteristics'!$C:$C,0))),"",INDEX('Policy Characteristics'!E:E,MATCH($C1100,'Policy Characteristics'!$C:$C,0)))</f>
        <v>cross fuel price deregulation</v>
      </c>
      <c r="L1100" s="285">
        <f>IF(ISBLANK(INDEX('Policy Characteristics'!F:F,MATCH($C1100,'Policy Characteristics'!$C:$C,0))),"",INDEX('Policy Characteristics'!F:F,MATCH($C1100,'Policy Characteristics'!$C:$C,0)))</f>
        <v>0</v>
      </c>
      <c r="M1100" s="285">
        <f>IF(ISBLANK(INDEX('Policy Characteristics'!G:G,MATCH($C1100,'Policy Characteristics'!$C:$C,0))),"",INDEX('Policy Characteristics'!G:G,MATCH($C1100,'Policy Characteristics'!$C:$C,0)))</f>
        <v>1</v>
      </c>
      <c r="N1100" s="285">
        <f>IF(ISBLANK(INDEX('Policy Characteristics'!H:H,MATCH($C1100,'Policy Characteristics'!$C:$C,0))),"",INDEX('Policy Characteristics'!H:H,MATCH($C1100,'Policy Characteristics'!$C:$C,0)))</f>
        <v>0.01</v>
      </c>
      <c r="O1100" s="277" t="str">
        <f>IF(ISBLANK(INDEX('Policy Characteristics'!I:I,MATCH($C1100,'Policy Characteristics'!$C:$C,0))),"",INDEX('Policy Characteristics'!I:I,MATCH($C1100,'Policy Characteristics'!$C:$C,0)))</f>
        <v>% of price deregulated</v>
      </c>
      <c r="P1100" s="277" t="str">
        <f>IF(ISBLANK(INDEX('Policy Characteristics'!J:J,MATCH($C1100,'Policy Characteristics'!$C:$C,0))),"",INDEX('Policy Characteristics'!J:J,MATCH($C1100,'Policy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0" s="277" t="str">
        <f>IF(ISBLANK(INDEX('Policy Characteristics'!K:K,MATCH($C1100,'Policy Characteristics'!$C:$C,0))),"",INDEX('Policy Characteristics'!K:K,MATCH($C1100,'Policy Characteristics'!$C:$C,0)))</f>
        <v>fuels.html#fuel-price-deregulation</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277" t="str">
        <f t="shared" si="54"/>
        <v>Fuel Price Deregulation</v>
      </c>
      <c r="D1101" s="6" t="s">
        <v>2523</v>
      </c>
      <c r="E1101" s="47"/>
      <c r="F1101" s="6" t="s">
        <v>2524</v>
      </c>
      <c r="G1101" s="6"/>
      <c r="H1101" s="44">
        <v>734</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si="54"/>
        <v>Fuel Price Deregulation</v>
      </c>
      <c r="D1102" s="6" t="s">
        <v>2514</v>
      </c>
      <c r="E1102" s="47"/>
      <c r="F1102" s="6" t="s">
        <v>2518</v>
      </c>
      <c r="G1102" s="6"/>
      <c r="H1102" s="44">
        <v>735</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4"/>
        <v>Fuel Price Deregulation</v>
      </c>
      <c r="D1103" s="6" t="s">
        <v>2515</v>
      </c>
      <c r="E1103" s="47"/>
      <c r="F1103" s="6" t="s">
        <v>2519</v>
      </c>
      <c r="G1103" s="6"/>
      <c r="H1103" s="44">
        <v>736</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4"/>
        <v>Fuel Price Deregulation</v>
      </c>
      <c r="D1104" s="6" t="s">
        <v>2516</v>
      </c>
      <c r="E1104" s="47"/>
      <c r="F1104" s="6" t="s">
        <v>2520</v>
      </c>
      <c r="G1104" s="6"/>
      <c r="H1104" s="44">
        <v>737</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4"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Taxes or Subsidies</v>
      </c>
      <c r="C1105" t="s">
        <v>3401</v>
      </c>
      <c r="D1105" s="47" t="s">
        <v>53</v>
      </c>
      <c r="E1105" s="47"/>
      <c r="F1105" s="47" t="s">
        <v>94</v>
      </c>
      <c r="G1105" s="47"/>
      <c r="H1105" s="44">
        <v>78</v>
      </c>
      <c r="I1105" s="348" t="s">
        <v>44</v>
      </c>
      <c r="J1105" s="278" t="str">
        <f>IF(ISBLANK(INDEX('Policy Characteristics'!D:D,MATCH($C1105,'Policy Characteristics'!$C:$C,0))),"",INDEX('Policy Characteristics'!D:D,MATCH($C1105,'Policy Characteristics'!$C:$C,0)))</f>
        <v>Fuel Taxes or Subsidies</v>
      </c>
      <c r="K1105" s="277" t="str">
        <f>IF(ISBLANK(INDEX('Policy Characteristics'!E:E,MATCH($C1105,'Policy Characteristics'!$C:$C,0))),"",INDEX('Policy Characteristics'!E:E,MATCH($C1105,'Policy Characteristics'!$C:$C,0)))</f>
        <v>cross fuel tax</v>
      </c>
      <c r="L1105" s="285">
        <f>IF(ISBLANK(INDEX('Policy Characteristics'!F:F,MATCH($C1105,'Policy Characteristics'!$C:$C,0))),"",INDEX('Policy Characteristics'!F:F,MATCH($C1105,'Policy Characteristics'!$C:$C,0)))</f>
        <v>-0.5</v>
      </c>
      <c r="M1105" s="285">
        <f>IF(ISBLANK(INDEX('Policy Characteristics'!G:G,MATCH($C1105,'Policy Characteristics'!$C:$C,0))),"",INDEX('Policy Characteristics'!G:G,MATCH($C1105,'Policy Characteristics'!$C:$C,0)))</f>
        <v>0.5</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BAU price</v>
      </c>
      <c r="P1105" s="277"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5" s="277" t="str">
        <f>IF(ISBLANK(INDEX('Policy Characteristics'!K:K,MATCH($C1105,'Policy Characteristics'!$C:$C,0))),"",INDEX('Policy Characteristics'!K:K,MATCH($C1105,'Policy Characteristics'!$C:$C,0)))</f>
        <v>fuels.html#fuel-taxes</v>
      </c>
      <c r="R1105" s="277" t="str">
        <f>IF(ISBLANK(INDEX('Policy Characteristics'!L:L,MATCH($C1105,'Policy Characteristics'!$C:$C,0))),"",INDEX('Policy Characteristics'!L:L,MATCH($C1105,'Policy Characteristics'!$C:$C,0)))</f>
        <v>fuel-taxes.html</v>
      </c>
    </row>
    <row r="1106" spans="1:18" s="4"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Taxes or Subsidies</v>
      </c>
      <c r="C1106" s="344" t="str">
        <f t="shared" ref="C1106:C1118" si="55">C$1105</f>
        <v>Additional Fuel Tax or Subsidy Rate by Fuel</v>
      </c>
      <c r="D1106" s="6" t="s">
        <v>473</v>
      </c>
      <c r="E1106" s="6"/>
      <c r="F1106" s="6" t="s">
        <v>470</v>
      </c>
      <c r="G1106" s="48"/>
      <c r="H1106" s="44">
        <v>79</v>
      </c>
      <c r="I1106" s="349" t="s">
        <v>44</v>
      </c>
      <c r="J1106" s="278" t="str">
        <f>IF(ISBLANK(INDEX('Policy Characteristics'!D:D,MATCH($C1106,'Policy Characteristics'!$C:$C,0))),"",INDEX('Policy Characteristics'!D:D,MATCH($C1106,'Policy Characteristics'!$C:$C,0)))</f>
        <v>Fuel Taxes or Subsidies</v>
      </c>
      <c r="K1106" s="277" t="str">
        <f>IF(ISBLANK(INDEX('Policy Characteristics'!E:E,MATCH($C1106,'Policy Characteristics'!$C:$C,0))),"",INDEX('Policy Characteristics'!E:E,MATCH($C1106,'Policy Characteristics'!$C:$C,0)))</f>
        <v>cross fuel tax</v>
      </c>
      <c r="L1106" s="285">
        <f>IF(ISBLANK(INDEX('Policy Characteristics'!F:F,MATCH($C1106,'Policy Characteristics'!$C:$C,0))),"",INDEX('Policy Characteristics'!F:F,MATCH($C1106,'Policy Characteristics'!$C:$C,0)))</f>
        <v>-0.5</v>
      </c>
      <c r="M1106" s="285">
        <f>IF(ISBLANK(INDEX('Policy Characteristics'!G:G,MATCH($C1106,'Policy Characteristics'!$C:$C,0))),"",INDEX('Policy Characteristics'!G:G,MATCH($C1106,'Policy Characteristics'!$C:$C,0)))</f>
        <v>0.5</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BAU price</v>
      </c>
      <c r="P1106" s="277" t="str">
        <f>IF(ISBLANK(INDEX('Policy Characteristics'!J:J,MATCH($C1106,'Policy Characteristics'!$C:$C,0))),"",INDEX('Policy Characteristics'!J:J,MATCH($C1106,'Policy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6" s="277" t="str">
        <f>IF(ISBLANK(INDEX('Policy Characteristics'!K:K,MATCH($C1106,'Policy Characteristics'!$C:$C,0))),"",INDEX('Policy Characteristics'!K:K,MATCH($C1106,'Policy Characteristics'!$C:$C,0)))</f>
        <v>fuels.html#fuel-taxes</v>
      </c>
      <c r="R1106" s="277" t="str">
        <f>IF(ISBLANK(INDEX('Policy Characteristics'!L:L,MATCH($C1106,'Policy Characteristics'!$C:$C,0))),"",INDEX('Policy Characteristics'!L:L,MATCH($C1106,'Policy Characteristics'!$C:$C,0)))</f>
        <v>fuel-taxes.html</v>
      </c>
    </row>
    <row r="1107" spans="1:18" s="4"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Taxes or Subsidies</v>
      </c>
      <c r="C1107" s="344" t="str">
        <f t="shared" si="55"/>
        <v>Additional Fuel Tax or Subsidy Rate by Fuel</v>
      </c>
      <c r="D1107" s="6" t="s">
        <v>47</v>
      </c>
      <c r="E1107" s="6"/>
      <c r="F1107" s="6" t="s">
        <v>88</v>
      </c>
      <c r="G1107" s="48"/>
      <c r="H1107" s="44">
        <v>80</v>
      </c>
      <c r="I1107" s="349" t="s">
        <v>44</v>
      </c>
      <c r="J1107" s="278" t="str">
        <f>IF(ISBLANK(INDEX('Policy Characteristics'!D:D,MATCH($C1107,'Policy Characteristics'!$C:$C,0))),"",INDEX('Policy Characteristics'!D:D,MATCH($C1107,'Policy Characteristics'!$C:$C,0)))</f>
        <v>Fuel Taxes or Subsidies</v>
      </c>
      <c r="K1107" s="277" t="str">
        <f>IF(ISBLANK(INDEX('Policy Characteristics'!E:E,MATCH($C1107,'Policy Characteristics'!$C:$C,0))),"",INDEX('Policy Characteristics'!E:E,MATCH($C1107,'Policy Characteristics'!$C:$C,0)))</f>
        <v>cross fuel tax</v>
      </c>
      <c r="L1107" s="285">
        <f>IF(ISBLANK(INDEX('Policy Characteristics'!F:F,MATCH($C1107,'Policy Characteristics'!$C:$C,0))),"",INDEX('Policy Characteristics'!F:F,MATCH($C1107,'Policy Characteristics'!$C:$C,0)))</f>
        <v>-0.5</v>
      </c>
      <c r="M1107" s="285">
        <f>IF(ISBLANK(INDEX('Policy Characteristics'!G:G,MATCH($C1107,'Policy Characteristics'!$C:$C,0))),"",INDEX('Policy Characteristics'!G:G,MATCH($C1107,'Policy Characteristics'!$C:$C,0)))</f>
        <v>0.5</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BAU price</v>
      </c>
      <c r="P1107" s="277" t="str">
        <f>IF(ISBLANK(INDEX('Policy Characteristics'!J:J,MATCH($C1107,'Policy Characteristics'!$C:$C,0))),"",INDEX('Policy Characteristics'!J:J,MATCH($C1107,'Policy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7" s="277" t="str">
        <f>IF(ISBLANK(INDEX('Policy Characteristics'!K:K,MATCH($C1107,'Policy Characteristics'!$C:$C,0))),"",INDEX('Policy Characteristics'!K:K,MATCH($C1107,'Policy Characteristics'!$C:$C,0)))</f>
        <v>fuels.html#fuel-taxes</v>
      </c>
      <c r="R1107" s="277" t="str">
        <f>IF(ISBLANK(INDEX('Policy Characteristics'!L:L,MATCH($C1107,'Policy Characteristics'!$C:$C,0))),"",INDEX('Policy Characteristics'!L:L,MATCH($C1107,'Policy Characteristics'!$C:$C,0)))</f>
        <v>fuel-taxes.html</v>
      </c>
    </row>
    <row r="1108" spans="1:18" s="4"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Taxes or Subsidies</v>
      </c>
      <c r="C1108" s="344" t="str">
        <f t="shared" si="55"/>
        <v>Additional Fuel Tax or Subsidy Rate by Fuel</v>
      </c>
      <c r="D1108" s="6" t="s">
        <v>48</v>
      </c>
      <c r="E1108" s="6"/>
      <c r="F1108" s="6" t="s">
        <v>89</v>
      </c>
      <c r="G1108" s="48"/>
      <c r="H1108" s="44">
        <v>738</v>
      </c>
      <c r="I1108" s="349" t="s">
        <v>45</v>
      </c>
      <c r="J1108" s="278" t="str">
        <f>IF(ISBLANK(INDEX('Policy Characteristics'!D:D,MATCH($C1108,'Policy Characteristics'!$C:$C,0))),"",INDEX('Policy Characteristics'!D:D,MATCH($C1108,'Policy Characteristics'!$C:$C,0)))</f>
        <v>Fuel Taxes or Subsidies</v>
      </c>
      <c r="K1108" s="277" t="str">
        <f>IF(ISBLANK(INDEX('Policy Characteristics'!E:E,MATCH($C1108,'Policy Characteristics'!$C:$C,0))),"",INDEX('Policy Characteristics'!E:E,MATCH($C1108,'Policy Characteristics'!$C:$C,0)))</f>
        <v>cross fuel tax</v>
      </c>
      <c r="L1108" s="285">
        <f>IF(ISBLANK(INDEX('Policy Characteristics'!F:F,MATCH($C1108,'Policy Characteristics'!$C:$C,0))),"",INDEX('Policy Characteristics'!F:F,MATCH($C1108,'Policy Characteristics'!$C:$C,0)))</f>
        <v>-0.5</v>
      </c>
      <c r="M1108" s="285">
        <f>IF(ISBLANK(INDEX('Policy Characteristics'!G:G,MATCH($C1108,'Policy Characteristics'!$C:$C,0))),"",INDEX('Policy Characteristics'!G:G,MATCH($C1108,'Policy Characteristics'!$C:$C,0)))</f>
        <v>0.5</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BAU price</v>
      </c>
      <c r="P1108" s="277" t="str">
        <f>IF(ISBLANK(INDEX('Policy Characteristics'!J:J,MATCH($C1108,'Policy Characteristics'!$C:$C,0))),"",INDEX('Policy Characteristics'!J:J,MATCH($C1108,'Policy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8" s="277" t="str">
        <f>IF(ISBLANK(INDEX('Policy Characteristics'!K:K,MATCH($C1108,'Policy Characteristics'!$C:$C,0))),"",INDEX('Policy Characteristics'!K:K,MATCH($C1108,'Policy Characteristics'!$C:$C,0)))</f>
        <v>fuels.html#fuel-taxes</v>
      </c>
      <c r="R1108" s="277" t="str">
        <f>IF(ISBLANK(INDEX('Policy Characteristics'!L:L,MATCH($C1108,'Policy Characteristics'!$C:$C,0))),"",INDEX('Policy Characteristics'!L:L,MATCH($C1108,'Policy Characteristics'!$C:$C,0)))</f>
        <v>fuel-taxes.html</v>
      </c>
    </row>
    <row r="1109" spans="1:18" s="4"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Taxes or Subsidies</v>
      </c>
      <c r="C1109" s="344" t="str">
        <f t="shared" si="55"/>
        <v>Additional Fuel Tax or Subsidy Rate by Fuel</v>
      </c>
      <c r="D1109" s="6" t="s">
        <v>52</v>
      </c>
      <c r="E1109" s="6"/>
      <c r="F1109" s="6" t="s">
        <v>93</v>
      </c>
      <c r="G1109" s="48"/>
      <c r="H1109" s="44">
        <v>739</v>
      </c>
      <c r="I1109" s="349" t="s">
        <v>45</v>
      </c>
      <c r="J1109" s="278" t="str">
        <f>IF(ISBLANK(INDEX('Policy Characteristics'!D:D,MATCH($C1109,'Policy Characteristics'!$C:$C,0))),"",INDEX('Policy Characteristics'!D:D,MATCH($C1109,'Policy Characteristics'!$C:$C,0)))</f>
        <v>Fuel Taxes or Subsidies</v>
      </c>
      <c r="K1109" s="277" t="str">
        <f>IF(ISBLANK(INDEX('Policy Characteristics'!E:E,MATCH($C1109,'Policy Characteristics'!$C:$C,0))),"",INDEX('Policy Characteristics'!E:E,MATCH($C1109,'Policy Characteristics'!$C:$C,0)))</f>
        <v>cross fuel tax</v>
      </c>
      <c r="L1109" s="285">
        <f>IF(ISBLANK(INDEX('Policy Characteristics'!F:F,MATCH($C1109,'Policy Characteristics'!$C:$C,0))),"",INDEX('Policy Characteristics'!F:F,MATCH($C1109,'Policy Characteristics'!$C:$C,0)))</f>
        <v>-0.5</v>
      </c>
      <c r="M1109" s="285">
        <f>IF(ISBLANK(INDEX('Policy Characteristics'!G:G,MATCH($C1109,'Policy Characteristics'!$C:$C,0))),"",INDEX('Policy Characteristics'!G:G,MATCH($C1109,'Policy Characteristics'!$C:$C,0)))</f>
        <v>0.5</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BAU price</v>
      </c>
      <c r="P1109" s="277" t="str">
        <f>IF(ISBLANK(INDEX('Policy Characteristics'!J:J,MATCH($C1109,'Policy Characteristics'!$C:$C,0))),"",INDEX('Policy Characteristics'!J:J,MATCH($C1109,'Policy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9" s="277" t="str">
        <f>IF(ISBLANK(INDEX('Policy Characteristics'!K:K,MATCH($C1109,'Policy Characteristics'!$C:$C,0))),"",INDEX('Policy Characteristics'!K:K,MATCH($C1109,'Policy Characteristics'!$C:$C,0)))</f>
        <v>fuels.html#fuel-taxes</v>
      </c>
      <c r="R1109" s="277" t="str">
        <f>IF(ISBLANK(INDEX('Policy Characteristics'!L:L,MATCH($C1109,'Policy Characteristics'!$C:$C,0))),"",INDEX('Policy Characteristics'!L:L,MATCH($C1109,'Policy Characteristics'!$C:$C,0)))</f>
        <v>fuel-taxes.html</v>
      </c>
    </row>
    <row r="1110" spans="1:18" s="4"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Taxes or Subsidies</v>
      </c>
      <c r="C1110" s="344" t="str">
        <f t="shared" si="55"/>
        <v>Additional Fuel Tax or Subsidy Rate by Fuel</v>
      </c>
      <c r="D1110" s="6" t="s">
        <v>54</v>
      </c>
      <c r="E1110" s="6"/>
      <c r="F1110" s="6" t="s">
        <v>96</v>
      </c>
      <c r="G1110" s="48"/>
      <c r="H1110" s="44">
        <v>81</v>
      </c>
      <c r="I1110" s="349" t="s">
        <v>44</v>
      </c>
      <c r="J1110" s="278" t="str">
        <f>IF(ISBLANK(INDEX('Policy Characteristics'!D:D,MATCH($C1110,'Policy Characteristics'!$C:$C,0))),"",INDEX('Policy Characteristics'!D:D,MATCH($C1110,'Policy Characteristics'!$C:$C,0)))</f>
        <v>Fuel Taxes or Subsidies</v>
      </c>
      <c r="K1110" s="277" t="str">
        <f>IF(ISBLANK(INDEX('Policy Characteristics'!E:E,MATCH($C1110,'Policy Characteristics'!$C:$C,0))),"",INDEX('Policy Characteristics'!E:E,MATCH($C1110,'Policy Characteristics'!$C:$C,0)))</f>
        <v>cross fuel tax</v>
      </c>
      <c r="L1110" s="285">
        <f>IF(ISBLANK(INDEX('Policy Characteristics'!F:F,MATCH($C1110,'Policy Characteristics'!$C:$C,0))),"",INDEX('Policy Characteristics'!F:F,MATCH($C1110,'Policy Characteristics'!$C:$C,0)))</f>
        <v>-0.5</v>
      </c>
      <c r="M1110" s="285">
        <f>IF(ISBLANK(INDEX('Policy Characteristics'!G:G,MATCH($C1110,'Policy Characteristics'!$C:$C,0))),"",INDEX('Policy Characteristics'!G:G,MATCH($C1110,'Policy Characteristics'!$C:$C,0)))</f>
        <v>0.5</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BAU price</v>
      </c>
      <c r="P1110" s="277" t="str">
        <f>IF(ISBLANK(INDEX('Policy Characteristics'!J:J,MATCH($C1110,'Policy Characteristics'!$C:$C,0))),"",INDEX('Policy Characteristics'!J:J,MATCH($C1110,'Policy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0" s="277" t="str">
        <f>IF(ISBLANK(INDEX('Policy Characteristics'!K:K,MATCH($C1110,'Policy Characteristics'!$C:$C,0))),"",INDEX('Policy Characteristics'!K:K,MATCH($C1110,'Policy Characteristics'!$C:$C,0)))</f>
        <v>fuels.html#fuel-taxes</v>
      </c>
      <c r="R1110" s="277" t="str">
        <f>IF(ISBLANK(INDEX('Policy Characteristics'!L:L,MATCH($C1110,'Policy Characteristics'!$C:$C,0))),"",INDEX('Policy Characteristics'!L:L,MATCH($C1110,'Policy Characteristics'!$C:$C,0)))</f>
        <v>fuel-taxes.html</v>
      </c>
    </row>
    <row r="1111" spans="1:18" s="4"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Taxes or Subsidies</v>
      </c>
      <c r="C1111" s="344" t="str">
        <f t="shared" si="55"/>
        <v>Additional Fuel Tax or Subsidy Rate by Fuel</v>
      </c>
      <c r="D1111" s="6" t="s">
        <v>55</v>
      </c>
      <c r="E1111" s="6"/>
      <c r="F1111" s="6" t="s">
        <v>97</v>
      </c>
      <c r="G1111" s="48"/>
      <c r="H1111" s="44">
        <v>82</v>
      </c>
      <c r="I1111" s="349" t="s">
        <v>44</v>
      </c>
      <c r="J1111" s="278" t="str">
        <f>IF(ISBLANK(INDEX('Policy Characteristics'!D:D,MATCH($C1111,'Policy Characteristics'!$C:$C,0))),"",INDEX('Policy Characteristics'!D:D,MATCH($C1111,'Policy Characteristics'!$C:$C,0)))</f>
        <v>Fuel Taxes or Subsidies</v>
      </c>
      <c r="K1111" s="277" t="str">
        <f>IF(ISBLANK(INDEX('Policy Characteristics'!E:E,MATCH($C1111,'Policy Characteristics'!$C:$C,0))),"",INDEX('Policy Characteristics'!E:E,MATCH($C1111,'Policy Characteristics'!$C:$C,0)))</f>
        <v>cross fuel tax</v>
      </c>
      <c r="L1111" s="285">
        <f>IF(ISBLANK(INDEX('Policy Characteristics'!F:F,MATCH($C1111,'Policy Characteristics'!$C:$C,0))),"",INDEX('Policy Characteristics'!F:F,MATCH($C1111,'Policy Characteristics'!$C:$C,0)))</f>
        <v>-0.5</v>
      </c>
      <c r="M1111" s="285">
        <f>IF(ISBLANK(INDEX('Policy Characteristics'!G:G,MATCH($C1111,'Policy Characteristics'!$C:$C,0))),"",INDEX('Policy Characteristics'!G:G,MATCH($C1111,'Policy Characteristics'!$C:$C,0)))</f>
        <v>0.5</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BAU price</v>
      </c>
      <c r="P1111" s="277" t="str">
        <f>IF(ISBLANK(INDEX('Policy Characteristics'!J:J,MATCH($C1111,'Policy Characteristics'!$C:$C,0))),"",INDEX('Policy Characteristics'!J:J,MATCH($C1111,'Policy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1" s="277" t="str">
        <f>IF(ISBLANK(INDEX('Policy Characteristics'!K:K,MATCH($C1111,'Policy Characteristics'!$C:$C,0))),"",INDEX('Policy Characteristics'!K:K,MATCH($C1111,'Policy Characteristics'!$C:$C,0)))</f>
        <v>fuels.html#fuel-taxes</v>
      </c>
      <c r="R1111" s="277" t="str">
        <f>IF(ISBLANK(INDEX('Policy Characteristics'!L:L,MATCH($C1111,'Policy Characteristics'!$C:$C,0))),"",INDEX('Policy Characteristics'!L:L,MATCH($C1111,'Policy Characteristics'!$C:$C,0)))</f>
        <v>fuel-taxes.html</v>
      </c>
    </row>
    <row r="1112" spans="1:18" s="4"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Taxes or Subsidies</v>
      </c>
      <c r="C1112" s="344" t="str">
        <f t="shared" si="55"/>
        <v>Additional Fuel Tax or Subsidy Rate by Fuel</v>
      </c>
      <c r="D1112" s="6" t="s">
        <v>56</v>
      </c>
      <c r="E1112" s="6"/>
      <c r="F1112" s="6" t="s">
        <v>98</v>
      </c>
      <c r="G1112" s="48"/>
      <c r="H1112" s="44">
        <v>740</v>
      </c>
      <c r="I1112" s="349" t="s">
        <v>45</v>
      </c>
      <c r="J1112" s="278" t="str">
        <f>IF(ISBLANK(INDEX('Policy Characteristics'!D:D,MATCH($C1112,'Policy Characteristics'!$C:$C,0))),"",INDEX('Policy Characteristics'!D:D,MATCH($C1112,'Policy Characteristics'!$C:$C,0)))</f>
        <v>Fuel Taxes or Subsidies</v>
      </c>
      <c r="K1112" s="277" t="str">
        <f>IF(ISBLANK(INDEX('Policy Characteristics'!E:E,MATCH($C1112,'Policy Characteristics'!$C:$C,0))),"",INDEX('Policy Characteristics'!E:E,MATCH($C1112,'Policy Characteristics'!$C:$C,0)))</f>
        <v>cross fuel tax</v>
      </c>
      <c r="L1112" s="285">
        <f>IF(ISBLANK(INDEX('Policy Characteristics'!F:F,MATCH($C1112,'Policy Characteristics'!$C:$C,0))),"",INDEX('Policy Characteristics'!F:F,MATCH($C1112,'Policy Characteristics'!$C:$C,0)))</f>
        <v>-0.5</v>
      </c>
      <c r="M1112" s="285">
        <f>IF(ISBLANK(INDEX('Policy Characteristics'!G:G,MATCH($C1112,'Policy Characteristics'!$C:$C,0))),"",INDEX('Policy Characteristics'!G:G,MATCH($C1112,'Policy Characteristics'!$C:$C,0)))</f>
        <v>0.5</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BAU price</v>
      </c>
      <c r="P1112" s="277" t="str">
        <f>IF(ISBLANK(INDEX('Policy Characteristics'!J:J,MATCH($C1112,'Policy Characteristics'!$C:$C,0))),"",INDEX('Policy Characteristics'!J:J,MATCH($C1112,'Policy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2" s="277" t="str">
        <f>IF(ISBLANK(INDEX('Policy Characteristics'!K:K,MATCH($C1112,'Policy Characteristics'!$C:$C,0))),"",INDEX('Policy Characteristics'!K:K,MATCH($C1112,'Policy Characteristics'!$C:$C,0)))</f>
        <v>fuels.html#fuel-taxes</v>
      </c>
      <c r="R1112" s="277" t="str">
        <f>IF(ISBLANK(INDEX('Policy Characteristics'!L:L,MATCH($C1112,'Policy Characteristics'!$C:$C,0))),"",INDEX('Policy Characteristics'!L:L,MATCH($C1112,'Policy Characteristics'!$C:$C,0)))</f>
        <v>fuel-taxes.html</v>
      </c>
    </row>
    <row r="1113" spans="1:18" s="4"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Taxes or Subsidies</v>
      </c>
      <c r="C1113" s="344" t="str">
        <f t="shared" si="55"/>
        <v>Additional Fuel Tax or Subsidy Rate by Fuel</v>
      </c>
      <c r="D1113" s="6" t="s">
        <v>57</v>
      </c>
      <c r="E1113" s="6"/>
      <c r="F1113" s="6" t="s">
        <v>99</v>
      </c>
      <c r="G1113" s="48"/>
      <c r="H1113" s="44">
        <v>741</v>
      </c>
      <c r="I1113" s="349" t="s">
        <v>45</v>
      </c>
      <c r="J1113" s="278" t="str">
        <f>IF(ISBLANK(INDEX('Policy Characteristics'!D:D,MATCH($C1113,'Policy Characteristics'!$C:$C,0))),"",INDEX('Policy Characteristics'!D:D,MATCH($C1113,'Policy Characteristics'!$C:$C,0)))</f>
        <v>Fuel Taxes or Subsidies</v>
      </c>
      <c r="K1113" s="277" t="str">
        <f>IF(ISBLANK(INDEX('Policy Characteristics'!E:E,MATCH($C1113,'Policy Characteristics'!$C:$C,0))),"",INDEX('Policy Characteristics'!E:E,MATCH($C1113,'Policy Characteristics'!$C:$C,0)))</f>
        <v>cross fuel tax</v>
      </c>
      <c r="L1113" s="285">
        <f>IF(ISBLANK(INDEX('Policy Characteristics'!F:F,MATCH($C1113,'Policy Characteristics'!$C:$C,0))),"",INDEX('Policy Characteristics'!F:F,MATCH($C1113,'Policy Characteristics'!$C:$C,0)))</f>
        <v>-0.5</v>
      </c>
      <c r="M1113" s="285">
        <f>IF(ISBLANK(INDEX('Policy Characteristics'!G:G,MATCH($C1113,'Policy Characteristics'!$C:$C,0))),"",INDEX('Policy Characteristics'!G:G,MATCH($C1113,'Policy Characteristics'!$C:$C,0)))</f>
        <v>0.5</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BAU price</v>
      </c>
      <c r="P1113" s="277" t="str">
        <f>IF(ISBLANK(INDEX('Policy Characteristics'!J:J,MATCH($C1113,'Policy Characteristics'!$C:$C,0))),"",INDEX('Policy Characteristics'!J:J,MATCH($C1113,'Policy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3" s="277" t="str">
        <f>IF(ISBLANK(INDEX('Policy Characteristics'!K:K,MATCH($C1113,'Policy Characteristics'!$C:$C,0))),"",INDEX('Policy Characteristics'!K:K,MATCH($C1113,'Policy Characteristics'!$C:$C,0)))</f>
        <v>fuels.html#fuel-taxes</v>
      </c>
      <c r="R1113" s="277" t="str">
        <f>IF(ISBLANK(INDEX('Policy Characteristics'!L:L,MATCH($C1113,'Policy Characteristics'!$C:$C,0))),"",INDEX('Policy Characteristics'!L:L,MATCH($C1113,'Policy Characteristics'!$C:$C,0)))</f>
        <v>fuel-taxes.html</v>
      </c>
    </row>
    <row r="1114" spans="1:18"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Taxes or Subsidies</v>
      </c>
      <c r="C1114" s="344" t="str">
        <f t="shared" si="55"/>
        <v>Additional Fuel Tax or Subsidy Rate by Fuel</v>
      </c>
      <c r="D1114" s="6" t="s">
        <v>2521</v>
      </c>
      <c r="E1114" s="6"/>
      <c r="F1114" s="6" t="s">
        <v>2522</v>
      </c>
      <c r="G1114" s="48"/>
      <c r="H1114" s="44">
        <v>742</v>
      </c>
      <c r="I1114" s="349" t="s">
        <v>45</v>
      </c>
      <c r="J1114" s="278" t="str">
        <f>IF(ISBLANK(INDEX('Policy Characteristics'!D:D,MATCH($C1114,'Policy Characteristics'!$C:$C,0))),"",INDEX('Policy Characteristics'!D:D,MATCH($C1114,'Policy Characteristics'!$C:$C,0)))</f>
        <v>Fuel Taxes or Subsidies</v>
      </c>
      <c r="K1114" s="277" t="str">
        <f>IF(ISBLANK(INDEX('Policy Characteristics'!E:E,MATCH($C1114,'Policy Characteristics'!$C:$C,0))),"",INDEX('Policy Characteristics'!E:E,MATCH($C1114,'Policy Characteristics'!$C:$C,0)))</f>
        <v>cross fuel tax</v>
      </c>
      <c r="L1114" s="285">
        <f>IF(ISBLANK(INDEX('Policy Characteristics'!F:F,MATCH($C1114,'Policy Characteristics'!$C:$C,0))),"",INDEX('Policy Characteristics'!F:F,MATCH($C1114,'Policy Characteristics'!$C:$C,0)))</f>
        <v>-0.5</v>
      </c>
      <c r="M1114" s="285">
        <f>IF(ISBLANK(INDEX('Policy Characteristics'!G:G,MATCH($C1114,'Policy Characteristics'!$C:$C,0))),"",INDEX('Policy Characteristics'!G:G,MATCH($C1114,'Policy Characteristics'!$C:$C,0)))</f>
        <v>0.5</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BAU price</v>
      </c>
      <c r="P1114" s="277" t="str">
        <f>IF(ISBLANK(INDEX('Policy Characteristics'!J:J,MATCH($C1114,'Policy Characteristics'!$C:$C,0))),"",INDEX('Policy Characteristics'!J:J,MATCH($C1114,'Policy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4" s="277" t="str">
        <f>IF(ISBLANK(INDEX('Policy Characteristics'!K:K,MATCH($C1114,'Policy Characteristics'!$C:$C,0))),"",INDEX('Policy Characteristics'!K:K,MATCH($C1114,'Policy Characteristics'!$C:$C,0)))</f>
        <v>fuels.html#fuel-taxes</v>
      </c>
      <c r="R1114" s="277" t="str">
        <f>IF(ISBLANK(INDEX('Policy Characteristics'!L:L,MATCH($C1114,'Policy Characteristics'!$C:$C,0))),"",INDEX('Policy Characteristics'!L:L,MATCH($C1114,'Policy Characteristics'!$C:$C,0)))</f>
        <v>fuel-taxes.html</v>
      </c>
    </row>
    <row r="1115" spans="1:18"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Taxes or Subsidies</v>
      </c>
      <c r="C1115" s="344" t="str">
        <f t="shared" si="55"/>
        <v>Additional Fuel Tax or Subsidy Rate by Fuel</v>
      </c>
      <c r="D1115" s="6" t="s">
        <v>76</v>
      </c>
      <c r="E1115" s="6"/>
      <c r="F1115" s="6" t="s">
        <v>100</v>
      </c>
      <c r="G1115" s="48"/>
      <c r="H1115" s="44">
        <v>743</v>
      </c>
      <c r="I1115" s="349" t="s">
        <v>45</v>
      </c>
      <c r="J1115" s="278" t="str">
        <f>IF(ISBLANK(INDEX('Policy Characteristics'!D:D,MATCH($C1115,'Policy Characteristics'!$C:$C,0))),"",INDEX('Policy Characteristics'!D:D,MATCH($C1115,'Policy Characteristics'!$C:$C,0)))</f>
        <v>Fuel Taxes or Subsidies</v>
      </c>
      <c r="K1115" s="277" t="str">
        <f>IF(ISBLANK(INDEX('Policy Characteristics'!E:E,MATCH($C1115,'Policy Characteristics'!$C:$C,0))),"",INDEX('Policy Characteristics'!E:E,MATCH($C1115,'Policy Characteristics'!$C:$C,0)))</f>
        <v>cross fuel tax</v>
      </c>
      <c r="L1115" s="285">
        <f>IF(ISBLANK(INDEX('Policy Characteristics'!F:F,MATCH($C1115,'Policy Characteristics'!$C:$C,0))),"",INDEX('Policy Characteristics'!F:F,MATCH($C1115,'Policy Characteristics'!$C:$C,0)))</f>
        <v>-0.5</v>
      </c>
      <c r="M1115" s="285">
        <f>IF(ISBLANK(INDEX('Policy Characteristics'!G:G,MATCH($C1115,'Policy Characteristics'!$C:$C,0))),"",INDEX('Policy Characteristics'!G:G,MATCH($C1115,'Policy Characteristics'!$C:$C,0)))</f>
        <v>0.5</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BAU price</v>
      </c>
      <c r="P1115" s="277" t="str">
        <f>IF(ISBLANK(INDEX('Policy Characteristics'!J:J,MATCH($C1115,'Policy Characteristics'!$C:$C,0))),"",INDEX('Policy Characteristics'!J:J,MATCH($C1115,'Policy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5" s="277" t="str">
        <f>IF(ISBLANK(INDEX('Policy Characteristics'!K:K,MATCH($C1115,'Policy Characteristics'!$C:$C,0))),"",INDEX('Policy Characteristics'!K:K,MATCH($C1115,'Policy Characteristics'!$C:$C,0)))</f>
        <v>fuels.html#fuel-taxes</v>
      </c>
      <c r="R1115" s="277" t="str">
        <f>IF(ISBLANK(INDEX('Policy Characteristics'!L:L,MATCH($C1115,'Policy Characteristics'!$C:$C,0))),"",INDEX('Policy Characteristics'!L:L,MATCH($C1115,'Policy Characteristics'!$C:$C,0)))</f>
        <v>fuel-taxes.html</v>
      </c>
    </row>
    <row r="1116" spans="1:18"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s="344" t="str">
        <f t="shared" si="55"/>
        <v>Additional Fuel Tax or Subsidy Rate by Fuel</v>
      </c>
      <c r="D1116" s="6" t="s">
        <v>466</v>
      </c>
      <c r="E1116" s="6"/>
      <c r="F1116" s="6" t="s">
        <v>467</v>
      </c>
      <c r="G1116" s="48"/>
      <c r="H1116" s="44">
        <v>744</v>
      </c>
      <c r="I1116" s="349" t="s">
        <v>45</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si="55"/>
        <v>Additional Fuel Tax or Subsidy Rate by Fuel</v>
      </c>
      <c r="D1117" s="6" t="s">
        <v>2513</v>
      </c>
      <c r="E1117" s="6"/>
      <c r="F1117" s="6" t="s">
        <v>2517</v>
      </c>
      <c r="G1117" s="48"/>
      <c r="H1117" s="44">
        <v>745</v>
      </c>
      <c r="I1117" s="349" t="s">
        <v>45</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5"/>
        <v>Additional Fuel Tax or Subsidy Rate by Fuel</v>
      </c>
      <c r="D1118" s="6" t="s">
        <v>2523</v>
      </c>
      <c r="E1118" s="6"/>
      <c r="F1118" s="6" t="s">
        <v>2524</v>
      </c>
      <c r="G1118" s="48"/>
      <c r="H1118" s="44">
        <v>746</v>
      </c>
      <c r="I1118" s="349" t="s">
        <v>45</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ref="C1119:C1121" si="56">C$1105</f>
        <v>Additional Fuel Tax or Subsidy Rate by Fuel</v>
      </c>
      <c r="D1119" s="6" t="s">
        <v>2514</v>
      </c>
      <c r="E1119" s="6"/>
      <c r="F1119" s="6" t="s">
        <v>2518</v>
      </c>
      <c r="G1119" s="48"/>
      <c r="H1119" s="44">
        <v>747</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2515</v>
      </c>
      <c r="E1120" s="6"/>
      <c r="F1120" s="6" t="s">
        <v>2519</v>
      </c>
      <c r="G1120" s="48"/>
      <c r="H1120" s="44">
        <v>748</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2516</v>
      </c>
      <c r="E1121" s="6"/>
      <c r="F1121" s="6" t="s">
        <v>2520</v>
      </c>
      <c r="G1121" s="48"/>
      <c r="H1121" s="44">
        <v>749</v>
      </c>
      <c r="I1121" s="349" t="s">
        <v>45</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x14ac:dyDescent="0.25">
      <c r="A1122" s="277" t="str">
        <f>IF(ISBLANK(INDEX('Policy Characteristics'!A:A,MATCH($C1122,'Policy Characteristics'!$C:$C,0))),"",INDEX('Policy Characteristics'!A:A,MATCH($C1122,'Policy Characteristics'!$C:$C,0)))</f>
        <v>Research and Development</v>
      </c>
      <c r="B1122" s="286" t="str">
        <f>IF(ISBLANK(INDEX('Policy Characteristics'!B:B,MATCH($C1122,'Policy Characteristics'!$C:$C,0))),"",INDEX('Policy Characteristics'!B:B,MATCH($C1122,'Policy Characteristics'!$C:$C,0)))</f>
        <v>Capital Cost Reduction</v>
      </c>
      <c r="C1122" t="s">
        <v>306</v>
      </c>
      <c r="D1122" s="47" t="s">
        <v>116</v>
      </c>
      <c r="E1122" s="47"/>
      <c r="F1122" s="47" t="s">
        <v>337</v>
      </c>
      <c r="G1122" s="47"/>
      <c r="H1122" s="44">
        <v>85</v>
      </c>
      <c r="I1122" s="348" t="s">
        <v>44</v>
      </c>
      <c r="J1122" s="278" t="str">
        <f>IF(ISBLANK(INDEX('Policy Characteristics'!D:D,MATCH($C1122,'Policy Characteristics'!$C:$C,0))),"",INDEX('Policy Characteristics'!D:D,MATCH($C1122,'Policy Characteristics'!$C:$C,0)))</f>
        <v>R&amp;D Capital Cost Reductions</v>
      </c>
      <c r="K1122" s="277" t="str">
        <f>IF(ISBLANK(INDEX('Policy Characteristics'!E:E,MATCH($C1122,'Policy Characteristics'!$C:$C,0))),"",INDEX('Policy Characteristics'!E:E,MATCH($C1122,'Policy Characteristics'!$C:$C,0)))</f>
        <v>RnD building capital cost reduction</v>
      </c>
      <c r="L1122" s="285">
        <f>IF(ISBLANK(INDEX('Policy Characteristics'!F:F,MATCH($C1122,'Policy Characteristics'!$C:$C,0))),"",INDEX('Policy Characteristics'!F:F,MATCH($C1122,'Policy Characteristics'!$C:$C,0)))</f>
        <v>0</v>
      </c>
      <c r="M1122" s="285">
        <f>IF(ISBLANK(INDEX('Policy Characteristics'!G:G,MATCH($C1122,'Policy Characteristics'!$C:$C,0))),"",INDEX('Policy Characteristics'!G:G,MATCH($C1122,'Policy Characteristics'!$C:$C,0)))</f>
        <v>0.4</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reduction in cost</v>
      </c>
      <c r="P1122" s="27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277" t="str">
        <f>IF(ISBLANK(INDEX('Policy Characteristics'!K:K,MATCH($C1122,'Policy Characteristics'!$C:$C,0))),"",INDEX('Policy Characteristics'!K:K,MATCH($C1122,'Policy Characteristics'!$C:$C,0)))</f>
        <v>architectural-design.html#rnd</v>
      </c>
      <c r="R1122" s="277" t="str">
        <f>IF(ISBLANK(INDEX('Policy Characteristics'!L:L,MATCH($C1122,'Policy Characteristics'!$C:$C,0))),"",INDEX('Policy Characteristics'!L:L,MATCH($C1122,'Policy Characteristics'!$C:$C,0)))</f>
        <v>research-and-development.html</v>
      </c>
    </row>
    <row r="1123" spans="1:18" x14ac:dyDescent="0.25">
      <c r="A1123" s="277" t="str">
        <f>IF(ISBLANK(INDEX('Policy Characteristics'!A:A,MATCH($C1123,'Policy Characteristics'!$C:$C,0))),"",INDEX('Policy Characteristics'!A:A,MATCH($C1123,'Policy Characteristics'!$C:$C,0)))</f>
        <v>Research and Development</v>
      </c>
      <c r="B1123" s="286" t="str">
        <f>IF(ISBLANK(INDEX('Policy Characteristics'!B:B,MATCH($C1123,'Policy Characteristics'!$C:$C,0))),"",INDEX('Policy Characteristics'!B:B,MATCH($C1123,'Policy Characteristics'!$C:$C,0)))</f>
        <v>Capital Cost Reduction</v>
      </c>
      <c r="C1123" s="277" t="str">
        <f t="shared" ref="C1123:C1127" si="57">C$1122</f>
        <v>RnD Building Capital Cost Perc Reduction</v>
      </c>
      <c r="D1123" s="47" t="s">
        <v>117</v>
      </c>
      <c r="E1123" s="47"/>
      <c r="F1123" s="47" t="s">
        <v>338</v>
      </c>
      <c r="G1123" s="47"/>
      <c r="H1123" s="44">
        <v>86</v>
      </c>
      <c r="I1123" s="348" t="s">
        <v>44</v>
      </c>
      <c r="J1123" s="278" t="str">
        <f>IF(ISBLANK(INDEX('Policy Characteristics'!D:D,MATCH($C1123,'Policy Characteristics'!$C:$C,0))),"",INDEX('Policy Characteristics'!D:D,MATCH($C1123,'Policy Characteristics'!$C:$C,0)))</f>
        <v>R&amp;D Capital Cost Reductions</v>
      </c>
      <c r="K1123" s="277" t="str">
        <f>IF(ISBLANK(INDEX('Policy Characteristics'!E:E,MATCH($C1123,'Policy Characteristics'!$C:$C,0))),"",INDEX('Policy Characteristics'!E:E,MATCH($C1123,'Policy Characteristics'!$C:$C,0)))</f>
        <v>RnD building capital cost reduction</v>
      </c>
      <c r="L1123" s="285">
        <f>IF(ISBLANK(INDEX('Policy Characteristics'!F:F,MATCH($C1123,'Policy Characteristics'!$C:$C,0))),"",INDEX('Policy Characteristics'!F:F,MATCH($C1123,'Policy Characteristics'!$C:$C,0)))</f>
        <v>0</v>
      </c>
      <c r="M1123" s="285">
        <f>IF(ISBLANK(INDEX('Policy Characteristics'!G:G,MATCH($C1123,'Policy Characteristics'!$C:$C,0))),"",INDEX('Policy Characteristics'!G:G,MATCH($C1123,'Policy Characteristics'!$C:$C,0)))</f>
        <v>0.4</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reduction in cost</v>
      </c>
      <c r="P1123" s="27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277" t="str">
        <f>IF(ISBLANK(INDEX('Policy Characteristics'!K:K,MATCH($C1123,'Policy Characteristics'!$C:$C,0))),"",INDEX('Policy Characteristics'!K:K,MATCH($C1123,'Policy Characteristics'!$C:$C,0)))</f>
        <v>architectural-design.html#rnd</v>
      </c>
      <c r="R1123" s="277" t="str">
        <f>IF(ISBLANK(INDEX('Policy Characteristics'!L:L,MATCH($C1123,'Policy Characteristics'!$C:$C,0))),"",INDEX('Policy Characteristics'!L:L,MATCH($C1123,'Policy Characteristics'!$C:$C,0)))</f>
        <v>research-and-development.html</v>
      </c>
    </row>
    <row r="1124" spans="1:18" x14ac:dyDescent="0.25">
      <c r="A1124" s="277" t="str">
        <f>IF(ISBLANK(INDEX('Policy Characteristics'!A:A,MATCH($C1124,'Policy Characteristics'!$C:$C,0))),"",INDEX('Policy Characteristics'!A:A,MATCH($C1124,'Policy Characteristics'!$C:$C,0)))</f>
        <v>Research and Development</v>
      </c>
      <c r="B1124" s="286" t="str">
        <f>IF(ISBLANK(INDEX('Policy Characteristics'!B:B,MATCH($C1124,'Policy Characteristics'!$C:$C,0))),"",INDEX('Policy Characteristics'!B:B,MATCH($C1124,'Policy Characteristics'!$C:$C,0)))</f>
        <v>Capital Cost Reduction</v>
      </c>
      <c r="C1124" s="277" t="str">
        <f t="shared" si="57"/>
        <v>RnD Building Capital Cost Perc Reduction</v>
      </c>
      <c r="D1124" s="47" t="s">
        <v>118</v>
      </c>
      <c r="E1124" s="47"/>
      <c r="F1124" s="47" t="s">
        <v>339</v>
      </c>
      <c r="G1124" s="47"/>
      <c r="H1124" s="44">
        <v>87</v>
      </c>
      <c r="I1124" s="348" t="s">
        <v>44</v>
      </c>
      <c r="J1124" s="278" t="str">
        <f>IF(ISBLANK(INDEX('Policy Characteristics'!D:D,MATCH($C1124,'Policy Characteristics'!$C:$C,0))),"",INDEX('Policy Characteristics'!D:D,MATCH($C1124,'Policy Characteristics'!$C:$C,0)))</f>
        <v>R&amp;D Capital Cost Reductions</v>
      </c>
      <c r="K1124" s="277" t="str">
        <f>IF(ISBLANK(INDEX('Policy Characteristics'!E:E,MATCH($C1124,'Policy Characteristics'!$C:$C,0))),"",INDEX('Policy Characteristics'!E:E,MATCH($C1124,'Policy Characteristics'!$C:$C,0)))</f>
        <v>RnD building capital cost reduction</v>
      </c>
      <c r="L1124" s="285">
        <f>IF(ISBLANK(INDEX('Policy Characteristics'!F:F,MATCH($C1124,'Policy Characteristics'!$C:$C,0))),"",INDEX('Policy Characteristics'!F:F,MATCH($C1124,'Policy Characteristics'!$C:$C,0)))</f>
        <v>0</v>
      </c>
      <c r="M1124" s="285">
        <f>IF(ISBLANK(INDEX('Policy Characteristics'!G:G,MATCH($C1124,'Policy Characteristics'!$C:$C,0))),"",INDEX('Policy Characteristics'!G:G,MATCH($C1124,'Policy Characteristics'!$C:$C,0)))</f>
        <v>0.4</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reduction in cost</v>
      </c>
      <c r="P1124" s="27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277" t="str">
        <f>IF(ISBLANK(INDEX('Policy Characteristics'!K:K,MATCH($C1124,'Policy Characteristics'!$C:$C,0))),"",INDEX('Policy Characteristics'!K:K,MATCH($C1124,'Policy Characteristics'!$C:$C,0)))</f>
        <v>architectural-design.html#rnd</v>
      </c>
      <c r="R1124" s="277" t="str">
        <f>IF(ISBLANK(INDEX('Policy Characteristics'!L:L,MATCH($C1124,'Policy Characteristics'!$C:$C,0))),"",INDEX('Policy Characteristics'!L:L,MATCH($C1124,'Policy Characteristics'!$C:$C,0)))</f>
        <v>research-and-development.html</v>
      </c>
    </row>
    <row r="1125" spans="1:18" x14ac:dyDescent="0.25">
      <c r="A1125" s="277" t="str">
        <f>IF(ISBLANK(INDEX('Policy Characteristics'!A:A,MATCH($C1125,'Policy Characteristics'!$C:$C,0))),"",INDEX('Policy Characteristics'!A:A,MATCH($C1125,'Policy Characteristics'!$C:$C,0)))</f>
        <v>Research and Development</v>
      </c>
      <c r="B1125" s="286" t="str">
        <f>IF(ISBLANK(INDEX('Policy Characteristics'!B:B,MATCH($C1125,'Policy Characteristics'!$C:$C,0))),"",INDEX('Policy Characteristics'!B:B,MATCH($C1125,'Policy Characteristics'!$C:$C,0)))</f>
        <v>Capital Cost Reduction</v>
      </c>
      <c r="C1125" s="277" t="str">
        <f t="shared" si="57"/>
        <v>RnD Building Capital Cost Perc Reduction</v>
      </c>
      <c r="D1125" s="47" t="s">
        <v>119</v>
      </c>
      <c r="E1125" s="47"/>
      <c r="F1125" s="47" t="s">
        <v>340</v>
      </c>
      <c r="G1125" s="47"/>
      <c r="H1125" s="44">
        <v>88</v>
      </c>
      <c r="I1125" s="348" t="s">
        <v>44</v>
      </c>
      <c r="J1125" s="278" t="str">
        <f>IF(ISBLANK(INDEX('Policy Characteristics'!D:D,MATCH($C1125,'Policy Characteristics'!$C:$C,0))),"",INDEX('Policy Characteristics'!D:D,MATCH($C1125,'Policy Characteristics'!$C:$C,0)))</f>
        <v>R&amp;D Capital Cost Reductions</v>
      </c>
      <c r="K1125" s="277" t="str">
        <f>IF(ISBLANK(INDEX('Policy Characteristics'!E:E,MATCH($C1125,'Policy Characteristics'!$C:$C,0))),"",INDEX('Policy Characteristics'!E:E,MATCH($C1125,'Policy Characteristics'!$C:$C,0)))</f>
        <v>RnD building capital cost reduction</v>
      </c>
      <c r="L1125" s="285">
        <f>IF(ISBLANK(INDEX('Policy Characteristics'!F:F,MATCH($C1125,'Policy Characteristics'!$C:$C,0))),"",INDEX('Policy Characteristics'!F:F,MATCH($C1125,'Policy Characteristics'!$C:$C,0)))</f>
        <v>0</v>
      </c>
      <c r="M1125" s="285">
        <f>IF(ISBLANK(INDEX('Policy Characteristics'!G:G,MATCH($C1125,'Policy Characteristics'!$C:$C,0))),"",INDEX('Policy Characteristics'!G:G,MATCH($C1125,'Policy Characteristics'!$C:$C,0)))</f>
        <v>0.4</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reduction in cost</v>
      </c>
      <c r="P1125" s="27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277" t="str">
        <f>IF(ISBLANK(INDEX('Policy Characteristics'!K:K,MATCH($C1125,'Policy Characteristics'!$C:$C,0))),"",INDEX('Policy Characteristics'!K:K,MATCH($C1125,'Policy Characteristics'!$C:$C,0)))</f>
        <v>architectural-design.html#rnd</v>
      </c>
      <c r="R1125" s="277" t="str">
        <f>IF(ISBLANK(INDEX('Policy Characteristics'!L:L,MATCH($C1125,'Policy Characteristics'!$C:$C,0))),"",INDEX('Policy Characteristics'!L:L,MATCH($C1125,'Policy Characteristics'!$C:$C,0)))</f>
        <v>research-and-development.html</v>
      </c>
    </row>
    <row r="1126" spans="1:18" x14ac:dyDescent="0.25">
      <c r="A1126" s="277" t="str">
        <f>IF(ISBLANK(INDEX('Policy Characteristics'!A:A,MATCH($C1126,'Policy Characteristics'!$C:$C,0))),"",INDEX('Policy Characteristics'!A:A,MATCH($C1126,'Policy Characteristics'!$C:$C,0)))</f>
        <v>Research and Development</v>
      </c>
      <c r="B1126" s="286" t="str">
        <f>IF(ISBLANK(INDEX('Policy Characteristics'!B:B,MATCH($C1126,'Policy Characteristics'!$C:$C,0))),"",INDEX('Policy Characteristics'!B:B,MATCH($C1126,'Policy Characteristics'!$C:$C,0)))</f>
        <v>Capital Cost Reduction</v>
      </c>
      <c r="C1126" s="277" t="str">
        <f t="shared" si="57"/>
        <v>RnD Building Capital Cost Perc Reduction</v>
      </c>
      <c r="D1126" s="47" t="s">
        <v>120</v>
      </c>
      <c r="E1126" s="47"/>
      <c r="F1126" s="47" t="s">
        <v>341</v>
      </c>
      <c r="G1126" s="47"/>
      <c r="H1126" s="44">
        <v>89</v>
      </c>
      <c r="I1126" s="348" t="s">
        <v>44</v>
      </c>
      <c r="J1126" s="278" t="str">
        <f>IF(ISBLANK(INDEX('Policy Characteristics'!D:D,MATCH($C1126,'Policy Characteristics'!$C:$C,0))),"",INDEX('Policy Characteristics'!D:D,MATCH($C1126,'Policy Characteristics'!$C:$C,0)))</f>
        <v>R&amp;D Capital Cost Reductions</v>
      </c>
      <c r="K1126" s="277" t="str">
        <f>IF(ISBLANK(INDEX('Policy Characteristics'!E:E,MATCH($C1126,'Policy Characteristics'!$C:$C,0))),"",INDEX('Policy Characteristics'!E:E,MATCH($C1126,'Policy Characteristics'!$C:$C,0)))</f>
        <v>RnD building capital cost reduction</v>
      </c>
      <c r="L1126" s="285">
        <f>IF(ISBLANK(INDEX('Policy Characteristics'!F:F,MATCH($C1126,'Policy Characteristics'!$C:$C,0))),"",INDEX('Policy Characteristics'!F:F,MATCH($C1126,'Policy Characteristics'!$C:$C,0)))</f>
        <v>0</v>
      </c>
      <c r="M1126" s="285">
        <f>IF(ISBLANK(INDEX('Policy Characteristics'!G:G,MATCH($C1126,'Policy Characteristics'!$C:$C,0))),"",INDEX('Policy Characteristics'!G:G,MATCH($C1126,'Policy Characteristics'!$C:$C,0)))</f>
        <v>0.4</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reduction in cost</v>
      </c>
      <c r="P1126" s="27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277" t="str">
        <f>IF(ISBLANK(INDEX('Policy Characteristics'!K:K,MATCH($C1126,'Policy Characteristics'!$C:$C,0))),"",INDEX('Policy Characteristics'!K:K,MATCH($C1126,'Policy Characteristics'!$C:$C,0)))</f>
        <v>architectural-design.html#rnd</v>
      </c>
      <c r="R1126" s="277" t="str">
        <f>IF(ISBLANK(INDEX('Policy Characteristics'!L:L,MATCH($C1126,'Policy Characteristics'!$C:$C,0))),"",INDEX('Policy Characteristics'!L:L,MATCH($C1126,'Policy Characteristics'!$C:$C,0)))</f>
        <v>research-and-development.html</v>
      </c>
    </row>
    <row r="1127" spans="1:18" x14ac:dyDescent="0.25">
      <c r="A1127" s="277" t="str">
        <f>IF(ISBLANK(INDEX('Policy Characteristics'!A:A,MATCH($C1127,'Policy Characteristics'!$C:$C,0))),"",INDEX('Policy Characteristics'!A:A,MATCH($C1127,'Policy Characteristics'!$C:$C,0)))</f>
        <v>Research and Development</v>
      </c>
      <c r="B1127" s="286" t="str">
        <f>IF(ISBLANK(INDEX('Policy Characteristics'!B:B,MATCH($C1127,'Policy Characteristics'!$C:$C,0))),"",INDEX('Policy Characteristics'!B:B,MATCH($C1127,'Policy Characteristics'!$C:$C,0)))</f>
        <v>Capital Cost Reduction</v>
      </c>
      <c r="C1127" s="277" t="str">
        <f t="shared" si="57"/>
        <v>RnD Building Capital Cost Perc Reduction</v>
      </c>
      <c r="D1127" s="47" t="s">
        <v>121</v>
      </c>
      <c r="E1127" s="47"/>
      <c r="F1127" s="47" t="s">
        <v>342</v>
      </c>
      <c r="G1127" s="47"/>
      <c r="H1127" s="44">
        <v>90</v>
      </c>
      <c r="I1127" s="348" t="s">
        <v>44</v>
      </c>
      <c r="J1127" s="278" t="str">
        <f>IF(ISBLANK(INDEX('Policy Characteristics'!D:D,MATCH($C1127,'Policy Characteristics'!$C:$C,0))),"",INDEX('Policy Characteristics'!D:D,MATCH($C1127,'Policy Characteristics'!$C:$C,0)))</f>
        <v>R&amp;D Capital Cost Reductions</v>
      </c>
      <c r="K1127" s="277" t="str">
        <f>IF(ISBLANK(INDEX('Policy Characteristics'!E:E,MATCH($C1127,'Policy Characteristics'!$C:$C,0))),"",INDEX('Policy Characteristics'!E:E,MATCH($C1127,'Policy Characteristics'!$C:$C,0)))</f>
        <v>RnD building capital cost reduction</v>
      </c>
      <c r="L1127" s="285">
        <f>IF(ISBLANK(INDEX('Policy Characteristics'!F:F,MATCH($C1127,'Policy Characteristics'!$C:$C,0))),"",INDEX('Policy Characteristics'!F:F,MATCH($C1127,'Policy Characteristics'!$C:$C,0)))</f>
        <v>0</v>
      </c>
      <c r="M1127" s="285">
        <f>IF(ISBLANK(INDEX('Policy Characteristics'!G:G,MATCH($C1127,'Policy Characteristics'!$C:$C,0))),"",INDEX('Policy Characteristics'!G:G,MATCH($C1127,'Policy Characteristics'!$C:$C,0)))</f>
        <v>0.4</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reduction in cost</v>
      </c>
      <c r="P1127" s="27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277" t="str">
        <f>IF(ISBLANK(INDEX('Policy Characteristics'!K:K,MATCH($C1127,'Policy Characteristics'!$C:$C,0))),"",INDEX('Policy Characteristics'!K:K,MATCH($C1127,'Policy Characteristics'!$C:$C,0)))</f>
        <v>architectural-design.html#rnd</v>
      </c>
      <c r="R1127" s="277" t="str">
        <f>IF(ISBLANK(INDEX('Policy Characteristics'!L:L,MATCH($C1127,'Policy Characteristics'!$C:$C,0))),"",INDEX('Policy Characteristics'!L:L,MATCH($C1127,'Policy Characteristics'!$C:$C,0)))</f>
        <v>research-and-development.html</v>
      </c>
    </row>
    <row r="1128" spans="1:18" x14ac:dyDescent="0.25">
      <c r="A1128" s="277" t="str">
        <f>IF(ISBLANK(INDEX('Policy Characteristics'!A:A,MATCH($C1128,'Policy Characteristics'!$C:$C,0))),"",INDEX('Policy Characteristics'!A:A,MATCH($C1128,'Policy Characteristics'!$C:$C,0)))</f>
        <v>Research and Development</v>
      </c>
      <c r="B1128" s="286" t="str">
        <f>IF(ISBLANK(INDEX('Policy Characteristics'!B:B,MATCH($C1128,'Policy Characteristics'!$C:$C,0))),"",INDEX('Policy Characteristics'!B:B,MATCH($C1128,'Policy Characteristics'!$C:$C,0)))</f>
        <v>Capital Cost Reduction</v>
      </c>
      <c r="C1128" t="s">
        <v>307</v>
      </c>
      <c r="D1128" s="47"/>
      <c r="E1128" s="47"/>
      <c r="F1128" s="47" t="s">
        <v>27</v>
      </c>
      <c r="G1128" s="47"/>
      <c r="H1128" s="44">
        <v>91</v>
      </c>
      <c r="I1128" s="348" t="s">
        <v>44</v>
      </c>
      <c r="J1128" s="278" t="str">
        <f>IF(ISBLANK(INDEX('Policy Characteristics'!D:D,MATCH($C1128,'Policy Characteristics'!$C:$C,0))),"",INDEX('Policy Characteristics'!D:D,MATCH($C1128,'Policy Characteristics'!$C:$C,0)))</f>
        <v>R&amp;D Capital Cost Reductions</v>
      </c>
      <c r="K1128" s="277" t="str">
        <f>IF(ISBLANK(INDEX('Policy Characteristics'!E:E,MATCH($C1128,'Policy Characteristics'!$C:$C,0))),"",INDEX('Policy Characteristics'!E:E,MATCH($C1128,'Policy Characteristics'!$C:$C,0)))</f>
        <v>RnD CCS capital cost reduction</v>
      </c>
      <c r="L1128" s="285">
        <f>IF(ISBLANK(INDEX('Policy Characteristics'!F:F,MATCH($C1128,'Policy Characteristics'!$C:$C,0))),"",INDEX('Policy Characteristics'!F:F,MATCH($C1128,'Policy Characteristics'!$C:$C,0)))</f>
        <v>0</v>
      </c>
      <c r="M1128" s="285">
        <f>IF(ISBLANK(INDEX('Policy Characteristics'!G:G,MATCH($C1128,'Policy Characteristics'!$C:$C,0))),"",INDEX('Policy Characteristics'!G:G,MATCH($C1128,'Policy Characteristics'!$C:$C,0)))</f>
        <v>0.4</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reduction in cost</v>
      </c>
      <c r="P1128" s="27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277" t="str">
        <f>IF(ISBLANK(INDEX('Policy Characteristics'!K:K,MATCH($C1128,'Policy Characteristics'!$C:$C,0))),"",INDEX('Policy Characteristics'!K:K,MATCH($C1128,'Policy Characteristics'!$C:$C,0)))</f>
        <v>architectural-design.html#rnd</v>
      </c>
      <c r="R1128" s="277" t="str">
        <f>IF(ISBLANK(INDEX('Policy Characteristics'!L:L,MATCH($C1128,'Policy Characteristics'!$C:$C,0))),"",INDEX('Policy Characteristics'!L:L,MATCH($C1128,'Policy Characteristics'!$C:$C,0)))</f>
        <v>research-and-development.html</v>
      </c>
    </row>
    <row r="1129" spans="1:18" x14ac:dyDescent="0.25">
      <c r="A1129" s="277" t="str">
        <f>IF(ISBLANK(INDEX('Policy Characteristics'!A:A,MATCH($C1129,'Policy Characteristics'!$C:$C,0))),"",INDEX('Policy Characteristics'!A:A,MATCH($C1129,'Policy Characteristics'!$C:$C,0)))</f>
        <v>Research and Development</v>
      </c>
      <c r="B1129" s="286" t="str">
        <f>IF(ISBLANK(INDEX('Policy Characteristics'!B:B,MATCH($C1129,'Policy Characteristics'!$C:$C,0))),"",INDEX('Policy Characteristics'!B:B,MATCH($C1129,'Policy Characteristics'!$C:$C,0)))</f>
        <v>Capital Cost Reduction</v>
      </c>
      <c r="C1129" t="s">
        <v>308</v>
      </c>
      <c r="D1129" s="47" t="s">
        <v>471</v>
      </c>
      <c r="E1129" s="47"/>
      <c r="F1129" s="6" t="s">
        <v>474</v>
      </c>
      <c r="G1129" s="47"/>
      <c r="H1129" s="44">
        <v>92</v>
      </c>
      <c r="I1129" s="348" t="s">
        <v>44</v>
      </c>
      <c r="J1129" s="278" t="str">
        <f>IF(ISBLANK(INDEX('Policy Characteristics'!D:D,MATCH($C1129,'Policy Characteristics'!$C:$C,0))),"",INDEX('Policy Characteristics'!D:D,MATCH($C1129,'Policy Characteristics'!$C:$C,0)))</f>
        <v>R&amp;D Capital Cost Reductions</v>
      </c>
      <c r="K1129" s="277" t="str">
        <f>IF(ISBLANK(INDEX('Policy Characteristics'!E:E,MATCH($C1129,'Policy Characteristics'!$C:$C,0))),"",INDEX('Policy Characteristics'!E:E,MATCH($C1129,'Policy Characteristics'!$C:$C,0)))</f>
        <v>RnD electricity capital cost reduction</v>
      </c>
      <c r="L1129" s="285">
        <f>IF(ISBLANK(INDEX('Policy Characteristics'!F:F,MATCH($C1129,'Policy Characteristics'!$C:$C,0))),"",INDEX('Policy Characteristics'!F:F,MATCH($C1129,'Policy Characteristics'!$C:$C,0)))</f>
        <v>0</v>
      </c>
      <c r="M1129" s="285">
        <f>IF(ISBLANK(INDEX('Policy Characteristics'!G:G,MATCH($C1129,'Policy Characteristics'!$C:$C,0))),"",INDEX('Policy Characteristics'!G:G,MATCH($C1129,'Policy Characteristics'!$C:$C,0)))</f>
        <v>0.4</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reduction in cost</v>
      </c>
      <c r="P1129" s="27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277" t="str">
        <f>IF(ISBLANK(INDEX('Policy Characteristics'!K:K,MATCH($C1129,'Policy Characteristics'!$C:$C,0))),"",INDEX('Policy Characteristics'!K:K,MATCH($C1129,'Policy Characteristics'!$C:$C,0)))</f>
        <v>architectural-design.html#rnd</v>
      </c>
      <c r="R1129" s="277" t="str">
        <f>IF(ISBLANK(INDEX('Policy Characteristics'!L:L,MATCH($C1129,'Policy Characteristics'!$C:$C,0))),"",INDEX('Policy Characteristics'!L:L,MATCH($C1129,'Policy Characteristics'!$C:$C,0)))</f>
        <v>research-and-development.html</v>
      </c>
    </row>
    <row r="1130" spans="1:18" x14ac:dyDescent="0.25">
      <c r="A1130" s="277" t="str">
        <f>IF(ISBLANK(INDEX('Policy Characteristics'!A:A,MATCH($C1130,'Policy Characteristics'!$C:$C,0))),"",INDEX('Policy Characteristics'!A:A,MATCH($C1130,'Policy Characteristics'!$C:$C,0)))</f>
        <v>Research and Development</v>
      </c>
      <c r="B1130" s="286" t="str">
        <f>IF(ISBLANK(INDEX('Policy Characteristics'!B:B,MATCH($C1130,'Policy Characteristics'!$C:$C,0))),"",INDEX('Policy Characteristics'!B:B,MATCH($C1130,'Policy Characteristics'!$C:$C,0)))</f>
        <v>Capital Cost Reduction</v>
      </c>
      <c r="C1130" s="277" t="str">
        <f t="shared" ref="C1130:C1137" si="58">C$1129</f>
        <v>RnD Electricity Capital Cost Perc Reduction</v>
      </c>
      <c r="D1130" s="6" t="s">
        <v>327</v>
      </c>
      <c r="E1130" s="48"/>
      <c r="F1130" s="6" t="s">
        <v>2285</v>
      </c>
      <c r="G1130" s="47"/>
      <c r="H1130" s="44">
        <v>93</v>
      </c>
      <c r="I1130" s="348" t="s">
        <v>44</v>
      </c>
      <c r="J1130" s="278" t="str">
        <f>IF(ISBLANK(INDEX('Policy Characteristics'!D:D,MATCH($C1130,'Policy Characteristics'!$C:$C,0))),"",INDEX('Policy Characteristics'!D:D,MATCH($C1130,'Policy Characteristics'!$C:$C,0)))</f>
        <v>R&amp;D Capital Cost Reductions</v>
      </c>
      <c r="K1130" s="277" t="str">
        <f>IF(ISBLANK(INDEX('Policy Characteristics'!E:E,MATCH($C1130,'Policy Characteristics'!$C:$C,0))),"",INDEX('Policy Characteristics'!E:E,MATCH($C1130,'Policy Characteristics'!$C:$C,0)))</f>
        <v>RnD electricity capital cost reduction</v>
      </c>
      <c r="L1130" s="285">
        <f>IF(ISBLANK(INDEX('Policy Characteristics'!F:F,MATCH($C1130,'Policy Characteristics'!$C:$C,0))),"",INDEX('Policy Characteristics'!F:F,MATCH($C1130,'Policy Characteristics'!$C:$C,0)))</f>
        <v>0</v>
      </c>
      <c r="M1130" s="285">
        <f>IF(ISBLANK(INDEX('Policy Characteristics'!G:G,MATCH($C1130,'Policy Characteristics'!$C:$C,0))),"",INDEX('Policy Characteristics'!G:G,MATCH($C1130,'Policy Characteristics'!$C:$C,0)))</f>
        <v>0.4</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reduction in cost</v>
      </c>
      <c r="P1130" s="27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277" t="str">
        <f>IF(ISBLANK(INDEX('Policy Characteristics'!K:K,MATCH($C1130,'Policy Characteristics'!$C:$C,0))),"",INDEX('Policy Characteristics'!K:K,MATCH($C1130,'Policy Characteristics'!$C:$C,0)))</f>
        <v>architectural-design.html#rnd</v>
      </c>
      <c r="R1130" s="277" t="str">
        <f>IF(ISBLANK(INDEX('Policy Characteristics'!L:L,MATCH($C1130,'Policy Characteristics'!$C:$C,0))),"",INDEX('Policy Characteristics'!L:L,MATCH($C1130,'Policy Characteristics'!$C:$C,0)))</f>
        <v>research-and-development.html</v>
      </c>
    </row>
    <row r="1131" spans="1:18" x14ac:dyDescent="0.25">
      <c r="A1131" s="277" t="str">
        <f>IF(ISBLANK(INDEX('Policy Characteristics'!A:A,MATCH($C1131,'Policy Characteristics'!$C:$C,0))),"",INDEX('Policy Characteristics'!A:A,MATCH($C1131,'Policy Characteristics'!$C:$C,0)))</f>
        <v>Research and Development</v>
      </c>
      <c r="B1131" s="286" t="str">
        <f>IF(ISBLANK(INDEX('Policy Characteristics'!B:B,MATCH($C1131,'Policy Characteristics'!$C:$C,0))),"",INDEX('Policy Characteristics'!B:B,MATCH($C1131,'Policy Characteristics'!$C:$C,0)))</f>
        <v>Capital Cost Reduction</v>
      </c>
      <c r="C1131" s="277" t="str">
        <f t="shared" si="58"/>
        <v>RnD Electricity Capital Cost Perc Reduction</v>
      </c>
      <c r="D1131" s="6" t="s">
        <v>77</v>
      </c>
      <c r="E1131" s="48"/>
      <c r="F1131" s="6" t="s">
        <v>343</v>
      </c>
      <c r="G1131" s="47"/>
      <c r="H1131" s="44">
        <v>94</v>
      </c>
      <c r="I1131" s="348" t="s">
        <v>44</v>
      </c>
      <c r="J1131" s="278" t="str">
        <f>IF(ISBLANK(INDEX('Policy Characteristics'!D:D,MATCH($C1131,'Policy Characteristics'!$C:$C,0))),"",INDEX('Policy Characteristics'!D:D,MATCH($C1131,'Policy Characteristics'!$C:$C,0)))</f>
        <v>R&amp;D Capital Cost Reductions</v>
      </c>
      <c r="K1131" s="277" t="str">
        <f>IF(ISBLANK(INDEX('Policy Characteristics'!E:E,MATCH($C1131,'Policy Characteristics'!$C:$C,0))),"",INDEX('Policy Characteristics'!E:E,MATCH($C1131,'Policy Characteristics'!$C:$C,0)))</f>
        <v>RnD electricity capital cost reduction</v>
      </c>
      <c r="L1131" s="285">
        <f>IF(ISBLANK(INDEX('Policy Characteristics'!F:F,MATCH($C1131,'Policy Characteristics'!$C:$C,0))),"",INDEX('Policy Characteristics'!F:F,MATCH($C1131,'Policy Characteristics'!$C:$C,0)))</f>
        <v>0</v>
      </c>
      <c r="M1131" s="285">
        <f>IF(ISBLANK(INDEX('Policy Characteristics'!G:G,MATCH($C1131,'Policy Characteristics'!$C:$C,0))),"",INDEX('Policy Characteristics'!G:G,MATCH($C1131,'Policy Characteristics'!$C:$C,0)))</f>
        <v>0.4</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reduction in cost</v>
      </c>
      <c r="P1131" s="277"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277" t="str">
        <f>IF(ISBLANK(INDEX('Policy Characteristics'!K:K,MATCH($C1131,'Policy Characteristics'!$C:$C,0))),"",INDEX('Policy Characteristics'!K:K,MATCH($C1131,'Policy Characteristics'!$C:$C,0)))</f>
        <v>architectural-design.html#rnd</v>
      </c>
      <c r="R1131" s="277" t="str">
        <f>IF(ISBLANK(INDEX('Policy Characteristics'!L:L,MATCH($C1131,'Policy Characteristics'!$C:$C,0))),"",INDEX('Policy Characteristics'!L:L,MATCH($C1131,'Policy Characteristics'!$C:$C,0)))</f>
        <v>research-and-development.html</v>
      </c>
    </row>
    <row r="1132" spans="1:18" x14ac:dyDescent="0.25">
      <c r="A1132" s="277" t="str">
        <f>IF(ISBLANK(INDEX('Policy Characteristics'!A:A,MATCH($C1132,'Policy Characteristics'!$C:$C,0))),"",INDEX('Policy Characteristics'!A:A,MATCH($C1132,'Policy Characteristics'!$C:$C,0)))</f>
        <v>Research and Development</v>
      </c>
      <c r="B1132" s="286" t="str">
        <f>IF(ISBLANK(INDEX('Policy Characteristics'!B:B,MATCH($C1132,'Policy Characteristics'!$C:$C,0))),"",INDEX('Policy Characteristics'!B:B,MATCH($C1132,'Policy Characteristics'!$C:$C,0)))</f>
        <v>Capital Cost Reduction</v>
      </c>
      <c r="C1132" s="277" t="str">
        <f t="shared" si="58"/>
        <v>RnD Electricity Capital Cost Perc Reduction</v>
      </c>
      <c r="D1132" s="6" t="s">
        <v>78</v>
      </c>
      <c r="E1132" s="48"/>
      <c r="F1132" s="6" t="s">
        <v>344</v>
      </c>
      <c r="G1132" s="47"/>
      <c r="H1132" s="44">
        <v>95</v>
      </c>
      <c r="I1132" s="348" t="s">
        <v>44</v>
      </c>
      <c r="J1132" s="278" t="str">
        <f>IF(ISBLANK(INDEX('Policy Characteristics'!D:D,MATCH($C1132,'Policy Characteristics'!$C:$C,0))),"",INDEX('Policy Characteristics'!D:D,MATCH($C1132,'Policy Characteristics'!$C:$C,0)))</f>
        <v>R&amp;D Capital Cost Reductions</v>
      </c>
      <c r="K1132" s="277" t="str">
        <f>IF(ISBLANK(INDEX('Policy Characteristics'!E:E,MATCH($C1132,'Policy Characteristics'!$C:$C,0))),"",INDEX('Policy Characteristics'!E:E,MATCH($C1132,'Policy Characteristics'!$C:$C,0)))</f>
        <v>RnD electricity capital cost reduction</v>
      </c>
      <c r="L1132" s="285">
        <f>IF(ISBLANK(INDEX('Policy Characteristics'!F:F,MATCH($C1132,'Policy Characteristics'!$C:$C,0))),"",INDEX('Policy Characteristics'!F:F,MATCH($C1132,'Policy Characteristics'!$C:$C,0)))</f>
        <v>0</v>
      </c>
      <c r="M1132" s="285">
        <f>IF(ISBLANK(INDEX('Policy Characteristics'!G:G,MATCH($C1132,'Policy Characteristics'!$C:$C,0))),"",INDEX('Policy Characteristics'!G:G,MATCH($C1132,'Policy Characteristics'!$C:$C,0)))</f>
        <v>0.4</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reduction in cost</v>
      </c>
      <c r="P1132" s="27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277" t="str">
        <f>IF(ISBLANK(INDEX('Policy Characteristics'!K:K,MATCH($C1132,'Policy Characteristics'!$C:$C,0))),"",INDEX('Policy Characteristics'!K:K,MATCH($C1132,'Policy Characteristics'!$C:$C,0)))</f>
        <v>architectural-design.html#rnd</v>
      </c>
      <c r="R1132" s="277" t="str">
        <f>IF(ISBLANK(INDEX('Policy Characteristics'!L:L,MATCH($C1132,'Policy Characteristics'!$C:$C,0))),"",INDEX('Policy Characteristics'!L:L,MATCH($C1132,'Policy Characteristics'!$C:$C,0)))</f>
        <v>research-and-development.html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s="277" t="str">
        <f t="shared" si="58"/>
        <v>RnD Electricity Capital Cost Perc Reduction</v>
      </c>
      <c r="D1133" s="6" t="s">
        <v>472</v>
      </c>
      <c r="E1133" s="48"/>
      <c r="F1133" s="6" t="s">
        <v>476</v>
      </c>
      <c r="G1133" s="47"/>
      <c r="H1133" s="44">
        <v>96</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electricity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si="58"/>
        <v>RnD Electricity Capital Cost Perc Reduction</v>
      </c>
      <c r="D1134" s="6" t="s">
        <v>79</v>
      </c>
      <c r="E1134" s="48"/>
      <c r="F1134" s="6" t="s">
        <v>345</v>
      </c>
      <c r="G1134" s="47"/>
      <c r="H1134" s="44">
        <v>97</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electricity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Electricity Capital Cost Perc Reduction</v>
      </c>
      <c r="D1135" s="6" t="s">
        <v>80</v>
      </c>
      <c r="E1135" s="48"/>
      <c r="F1135" s="6" t="s">
        <v>346</v>
      </c>
      <c r="G1135" s="47"/>
      <c r="H1135" s="44">
        <v>98</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electricity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Electricity Capital Cost Perc Reduction</v>
      </c>
      <c r="D1136" s="6" t="s">
        <v>81</v>
      </c>
      <c r="E1136" s="48"/>
      <c r="F1136" s="6" t="s">
        <v>347</v>
      </c>
      <c r="G1136" s="47"/>
      <c r="H1136" s="44">
        <v>99</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electricity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Electricity Capital Cost Perc Reduction</v>
      </c>
      <c r="D1137" s="6" t="s">
        <v>330</v>
      </c>
      <c r="E1137" s="48"/>
      <c r="F1137" s="6" t="s">
        <v>2286</v>
      </c>
      <c r="G1137" s="47"/>
      <c r="H1137" s="44">
        <v>192</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electricity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ref="C1138:C1139" si="59">C$1129</f>
        <v>RnD Electricity Capital Cost Perc Reduction</v>
      </c>
      <c r="D1138" s="6" t="s">
        <v>468</v>
      </c>
      <c r="E1138" s="48"/>
      <c r="F1138" s="6" t="s">
        <v>469</v>
      </c>
      <c r="G1138" s="47"/>
      <c r="H1138" s="44">
        <v>180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electricity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s="277" t="str">
        <f t="shared" si="59"/>
        <v>RnD Electricity Capital Cost Perc Reduction</v>
      </c>
      <c r="D1139" s="6" t="s">
        <v>477</v>
      </c>
      <c r="E1139" s="48"/>
      <c r="F1139" s="6" t="s">
        <v>479</v>
      </c>
      <c r="G1139" s="47"/>
      <c r="H1139" s="44">
        <v>183</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electricity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309</v>
      </c>
      <c r="D1140" t="s">
        <v>3160</v>
      </c>
      <c r="E1140" s="47"/>
      <c r="F1140" s="6" t="s">
        <v>3197</v>
      </c>
      <c r="G1140" s="47"/>
      <c r="H1140" s="44">
        <v>1462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industry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64" si="60">C$1140</f>
        <v>RnD Industry Capital Cost Perc Reduction</v>
      </c>
      <c r="D1141" t="s">
        <v>3161</v>
      </c>
      <c r="E1141" s="47"/>
      <c r="F1141" s="6" t="s">
        <v>3198</v>
      </c>
      <c r="G1141" s="47"/>
      <c r="H1141" s="44">
        <v>1463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industry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60"/>
        <v>RnD Industry Capital Cost Perc Reduction</v>
      </c>
      <c r="D1142" t="s">
        <v>3162</v>
      </c>
      <c r="E1142" s="47"/>
      <c r="F1142" s="6" t="s">
        <v>3199</v>
      </c>
      <c r="G1142" s="47"/>
      <c r="H1142" s="44">
        <v>1464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industry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60"/>
        <v>RnD Industry Capital Cost Perc Reduction</v>
      </c>
      <c r="D1143" t="s">
        <v>3163</v>
      </c>
      <c r="E1143" s="47"/>
      <c r="F1143" s="6" t="s">
        <v>3200</v>
      </c>
      <c r="G1143" s="47"/>
      <c r="H1143" s="44">
        <v>1465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industry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60"/>
        <v>RnD Industry Capital Cost Perc Reduction</v>
      </c>
      <c r="D1144" t="s">
        <v>3164</v>
      </c>
      <c r="E1144" s="47"/>
      <c r="F1144" s="6" t="s">
        <v>3201</v>
      </c>
      <c r="G1144" s="47"/>
      <c r="H1144" s="44">
        <v>1466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industry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60"/>
        <v>RnD Industry Capital Cost Perc Reduction</v>
      </c>
      <c r="D1145" t="s">
        <v>3165</v>
      </c>
      <c r="E1145" s="47"/>
      <c r="F1145" s="6" t="s">
        <v>3202</v>
      </c>
      <c r="G1145" s="47"/>
      <c r="H1145" s="44">
        <v>1467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industry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60"/>
        <v>RnD Industry Capital Cost Perc Reduction</v>
      </c>
      <c r="D1146" t="s">
        <v>3166</v>
      </c>
      <c r="E1146" s="47"/>
      <c r="F1146" s="6" t="s">
        <v>3203</v>
      </c>
      <c r="G1146" s="47"/>
      <c r="H1146" s="44">
        <v>1468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industry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60"/>
        <v>RnD Industry Capital Cost Perc Reduction</v>
      </c>
      <c r="D1147" t="s">
        <v>3167</v>
      </c>
      <c r="E1147" s="47"/>
      <c r="F1147" s="6" t="s">
        <v>3204</v>
      </c>
      <c r="G1147" s="47"/>
      <c r="H1147" s="44">
        <v>1469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industry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60"/>
        <v>RnD Industry Capital Cost Perc Reduction</v>
      </c>
      <c r="D1148" t="s">
        <v>3168</v>
      </c>
      <c r="E1148" s="47"/>
      <c r="F1148" s="6" t="s">
        <v>3205</v>
      </c>
      <c r="G1148" s="47"/>
      <c r="H1148" s="44">
        <v>1470</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industry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si="60"/>
        <v>RnD Industry Capital Cost Perc Reduction</v>
      </c>
      <c r="D1149" t="s">
        <v>3169</v>
      </c>
      <c r="E1149" s="47"/>
      <c r="F1149" s="6" t="s">
        <v>349</v>
      </c>
      <c r="G1149" s="47"/>
      <c r="H1149" s="44">
        <v>1471</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industry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Industry Capital Cost Perc Reduction</v>
      </c>
      <c r="D1150" t="s">
        <v>3170</v>
      </c>
      <c r="E1150" s="47"/>
      <c r="F1150" s="6" t="s">
        <v>3206</v>
      </c>
      <c r="G1150" s="47"/>
      <c r="H1150" s="44">
        <v>1472</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industry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s="277" t="str">
        <f t="shared" si="60"/>
        <v>RnD Industry Capital Cost Perc Reduction</v>
      </c>
      <c r="D1151" t="s">
        <v>3171</v>
      </c>
      <c r="E1151" s="47"/>
      <c r="F1151" s="6" t="s">
        <v>3207</v>
      </c>
      <c r="G1151" s="47"/>
      <c r="H1151" s="44">
        <v>1473</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si="60"/>
        <v>RnD Industry Capital Cost Perc Reduction</v>
      </c>
      <c r="D1152" t="s">
        <v>3172</v>
      </c>
      <c r="E1152" s="47"/>
      <c r="F1152" s="6" t="s">
        <v>3208</v>
      </c>
      <c r="G1152" s="47"/>
      <c r="H1152" s="44">
        <v>1474</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0"/>
        <v>RnD Industry Capital Cost Perc Reduction</v>
      </c>
      <c r="D1153" t="s">
        <v>3173</v>
      </c>
      <c r="E1153" s="47"/>
      <c r="F1153" s="6" t="s">
        <v>348</v>
      </c>
      <c r="G1153" s="47"/>
      <c r="H1153" s="44">
        <v>1475</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0"/>
        <v>RnD Industry Capital Cost Perc Reduction</v>
      </c>
      <c r="D1154" t="s">
        <v>3174</v>
      </c>
      <c r="E1154" s="47"/>
      <c r="F1154" s="6" t="s">
        <v>3209</v>
      </c>
      <c r="G1154" s="47"/>
      <c r="H1154" s="44">
        <v>1476</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ht="30"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0"/>
        <v>RnD Industry Capital Cost Perc Reduction</v>
      </c>
      <c r="D1155" t="s">
        <v>3175</v>
      </c>
      <c r="E1155" s="47"/>
      <c r="F1155" s="6" t="s">
        <v>3210</v>
      </c>
      <c r="G1155" s="47"/>
      <c r="H1155" s="44">
        <v>1477</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0"/>
        <v>RnD Industry Capital Cost Perc Reduction</v>
      </c>
      <c r="D1156" t="s">
        <v>3176</v>
      </c>
      <c r="E1156" s="47"/>
      <c r="F1156" s="6" t="s">
        <v>3211</v>
      </c>
      <c r="G1156" s="47"/>
      <c r="H1156" s="44">
        <v>1478</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0"/>
        <v>RnD Industry Capital Cost Perc Reduction</v>
      </c>
      <c r="D1157" t="s">
        <v>3177</v>
      </c>
      <c r="E1157" s="47"/>
      <c r="F1157" s="6" t="s">
        <v>3212</v>
      </c>
      <c r="G1157" s="47"/>
      <c r="H1157" s="44">
        <v>1479</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0"/>
        <v>RnD Industry Capital Cost Perc Reduction</v>
      </c>
      <c r="D1158" t="s">
        <v>3178</v>
      </c>
      <c r="E1158" s="47"/>
      <c r="F1158" s="6" t="s">
        <v>3213</v>
      </c>
      <c r="G1158" s="47"/>
      <c r="H1158" s="44">
        <v>1480</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0"/>
        <v>RnD Industry Capital Cost Perc Reduction</v>
      </c>
      <c r="D1159" t="s">
        <v>3179</v>
      </c>
      <c r="E1159" s="47"/>
      <c r="F1159" s="6" t="s">
        <v>3214</v>
      </c>
      <c r="G1159" s="47"/>
      <c r="H1159" s="44">
        <v>1481</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0"/>
        <v>RnD Industry Capital Cost Perc Reduction</v>
      </c>
      <c r="D1160" t="s">
        <v>3180</v>
      </c>
      <c r="E1160" s="47"/>
      <c r="F1160" s="6" t="s">
        <v>3215</v>
      </c>
      <c r="G1160" s="47"/>
      <c r="H1160" s="44">
        <v>1482</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0"/>
        <v>RnD Industry Capital Cost Perc Reduction</v>
      </c>
      <c r="D1161" t="s">
        <v>3181</v>
      </c>
      <c r="E1161" s="47"/>
      <c r="F1161" s="6" t="s">
        <v>3216</v>
      </c>
      <c r="G1161" s="47"/>
      <c r="H1161" s="44">
        <v>1483</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0"/>
        <v>RnD Industry Capital Cost Perc Reduction</v>
      </c>
      <c r="D1162" t="s">
        <v>3182</v>
      </c>
      <c r="E1162" s="47"/>
      <c r="F1162" s="6" t="s">
        <v>3217</v>
      </c>
      <c r="G1162" s="47"/>
      <c r="H1162" s="44">
        <v>1484</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0"/>
        <v>RnD Industry Capital Cost Perc Reduction</v>
      </c>
      <c r="D1163" t="s">
        <v>3183</v>
      </c>
      <c r="E1163" s="47"/>
      <c r="F1163" s="6" t="s">
        <v>3218</v>
      </c>
      <c r="G1163" s="47"/>
      <c r="H1163" s="44">
        <v>1485</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0"/>
        <v>RnD Industry Capital Cost Perc Reduction</v>
      </c>
      <c r="D1164" t="s">
        <v>3184</v>
      </c>
      <c r="E1164" s="47"/>
      <c r="F1164" s="6" t="s">
        <v>3219</v>
      </c>
      <c r="G1164" s="47"/>
      <c r="H1164" s="44">
        <v>1486</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341" t="s">
        <v>310</v>
      </c>
      <c r="D1165" s="47" t="s">
        <v>2273</v>
      </c>
      <c r="E1165" s="47"/>
      <c r="F1165" s="47" t="s">
        <v>498</v>
      </c>
      <c r="G1165" s="47"/>
      <c r="H1165" s="44">
        <v>108</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transportation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ref="C1166:C1171" si="61">C$1165</f>
        <v>RnD Transportation Capital Cost Perc Reduction</v>
      </c>
      <c r="D1166" s="47" t="s">
        <v>2274</v>
      </c>
      <c r="E1166" s="47"/>
      <c r="F1166" s="47" t="s">
        <v>499</v>
      </c>
      <c r="G1166" s="47"/>
      <c r="H1166" s="44">
        <v>109</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transportation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Transportation Capital Cost Perc Reduction</v>
      </c>
      <c r="D1167" s="47" t="s">
        <v>2275</v>
      </c>
      <c r="E1167" s="47"/>
      <c r="F1167" s="47" t="s">
        <v>500</v>
      </c>
      <c r="G1167" s="47"/>
      <c r="H1167" s="44">
        <v>110</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transportation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Transportation Capital Cost Perc Reduction</v>
      </c>
      <c r="D1168" s="47" t="s">
        <v>2276</v>
      </c>
      <c r="E1168" s="47"/>
      <c r="F1168" s="47" t="s">
        <v>501</v>
      </c>
      <c r="G1168" s="47"/>
      <c r="H1168" s="44">
        <v>111</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transportation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Transportation Capital Cost Perc Reduction</v>
      </c>
      <c r="D1169" s="47" t="s">
        <v>2277</v>
      </c>
      <c r="E1169" s="47"/>
      <c r="F1169" s="47" t="s">
        <v>502</v>
      </c>
      <c r="G1169" s="47"/>
      <c r="H1169" s="44">
        <v>112</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transportation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Transportation Capital Cost Perc Reduction</v>
      </c>
      <c r="D1170" s="47" t="s">
        <v>2579</v>
      </c>
      <c r="E1170" s="47"/>
      <c r="F1170" s="47" t="s">
        <v>2869</v>
      </c>
      <c r="G1170" s="47"/>
      <c r="H1170" s="44">
        <v>113</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transportation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Transportation Capital Cost Perc Reduction</v>
      </c>
      <c r="D1171" s="47" t="s">
        <v>2578</v>
      </c>
      <c r="E1171" s="47"/>
      <c r="F1171" s="47" t="s">
        <v>2870</v>
      </c>
      <c r="G1171" s="47"/>
      <c r="H1171" s="44">
        <v>523</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transportation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s="2" customFormat="1"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Direct Air Capture</v>
      </c>
      <c r="C1172" s="341" t="s">
        <v>2880</v>
      </c>
      <c r="D1172" s="6"/>
      <c r="E1172" s="6"/>
      <c r="F1172" s="6"/>
      <c r="G1172" s="6"/>
      <c r="H1172" s="49">
        <v>525</v>
      </c>
      <c r="I1172" s="349" t="s">
        <v>44</v>
      </c>
      <c r="J1172" s="278" t="str">
        <f>IF(ISBLANK(INDEX('Policy Characteristics'!D:D,MATCH($C1172,'Policy Characteristics'!$C:$C,0))),"",INDEX('Policy Characteristics'!D:D,MATCH($C1172,'Policy Characteristics'!$C:$C,0)))</f>
        <v>Direct Air Capture</v>
      </c>
      <c r="K1172" s="277" t="str">
        <f>IF(ISBLANK(INDEX('Policy Characteristics'!E:E,MATCH($C1172,'Policy Characteristics'!$C:$C,0))),"",INDEX('Policy Characteristics'!E:E,MATCH($C1172,'Policy Characteristics'!$C:$C,0)))</f>
        <v>geoeng direct air capture</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1</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of potential achieved</v>
      </c>
      <c r="P1172" s="277" t="str">
        <f>IF(ISBLANK(INDEX('Policy Characteristics'!J:J,MATCH($C1172,'Policy Characteristics'!$C:$C,0))),"",INDEX('Policy Characteristics'!J:J,MATCH($C1172,'Policy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72" s="277" t="str">
        <f>IF(ISBLANK(INDEX('Policy Characteristics'!K:K,MATCH($C1172,'Policy Characteristics'!$C:$C,0))),"",INDEX('Policy Characteristics'!K:K,MATCH($C1172,'Policy Characteristics'!$C:$C,0)))</f>
        <v>direct-air-capture.html#dac</v>
      </c>
      <c r="R1172" s="277" t="str">
        <f>IF(ISBLANK(INDEX('Policy Characteristics'!L:L,MATCH($C1172,'Policy Characteristics'!$C:$C,0))),"",INDEX('Policy Characteristics'!L:L,MATCH($C1172,'Policy Characteristics'!$C:$C,0)))</f>
        <v>direct-air-capture.html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Fuel Use Reduction</v>
      </c>
      <c r="C1173" t="s">
        <v>311</v>
      </c>
      <c r="D1173" s="47" t="s">
        <v>116</v>
      </c>
      <c r="E1173" s="47"/>
      <c r="F1173" s="47" t="s">
        <v>337</v>
      </c>
      <c r="G1173" s="47"/>
      <c r="H1173" s="44">
        <v>114</v>
      </c>
      <c r="I1173" s="348" t="s">
        <v>44</v>
      </c>
      <c r="J1173" s="278" t="str">
        <f>IF(ISBLANK(INDEX('Policy Characteristics'!D:D,MATCH($C1173,'Policy Characteristics'!$C:$C,0))),"",INDEX('Policy Characteristics'!D:D,MATCH($C1173,'Policy Characteristics'!$C:$C,0)))</f>
        <v>R&amp;D Fuel Use Reductions</v>
      </c>
      <c r="K1173" s="277" t="str">
        <f>IF(ISBLANK(INDEX('Policy Characteristics'!E:E,MATCH($C1173,'Policy Characteristics'!$C:$C,0))),"",INDEX('Policy Characteristics'!E:E,MATCH($C1173,'Policy Characteristics'!$C:$C,0)))</f>
        <v>RnD building fuel use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fuel use</v>
      </c>
      <c r="P1173" s="27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Fuel Use Reduction</v>
      </c>
      <c r="C1174" s="277" t="str">
        <f t="shared" ref="C1174:C1178" si="62">C$1173</f>
        <v>RnD Building Fuel Use Perc Reduction</v>
      </c>
      <c r="D1174" s="47" t="s">
        <v>117</v>
      </c>
      <c r="E1174" s="47"/>
      <c r="F1174" s="47" t="s">
        <v>338</v>
      </c>
      <c r="G1174" s="47"/>
      <c r="H1174" s="44">
        <v>115</v>
      </c>
      <c r="I1174" s="348" t="s">
        <v>44</v>
      </c>
      <c r="J1174" s="278" t="str">
        <f>IF(ISBLANK(INDEX('Policy Characteristics'!D:D,MATCH($C1174,'Policy Characteristics'!$C:$C,0))),"",INDEX('Policy Characteristics'!D:D,MATCH($C1174,'Policy Characteristics'!$C:$C,0)))</f>
        <v>R&amp;D Fuel Use Reductions</v>
      </c>
      <c r="K1174" s="277" t="str">
        <f>IF(ISBLANK(INDEX('Policy Characteristics'!E:E,MATCH($C1174,'Policy Characteristics'!$C:$C,0))),"",INDEX('Policy Characteristics'!E:E,MATCH($C1174,'Policy Characteristics'!$C:$C,0)))</f>
        <v>RnD building fuel use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fuel use</v>
      </c>
      <c r="P1174" s="27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Fuel Use Reduction</v>
      </c>
      <c r="C1175" s="277" t="str">
        <f t="shared" si="62"/>
        <v>RnD Building Fuel Use Perc Reduction</v>
      </c>
      <c r="D1175" s="47" t="s">
        <v>118</v>
      </c>
      <c r="E1175" s="47"/>
      <c r="F1175" s="47" t="s">
        <v>339</v>
      </c>
      <c r="G1175" s="47"/>
      <c r="H1175" s="44">
        <v>750</v>
      </c>
      <c r="I1175" s="348" t="s">
        <v>45</v>
      </c>
      <c r="J1175" s="278" t="str">
        <f>IF(ISBLANK(INDEX('Policy Characteristics'!D:D,MATCH($C1175,'Policy Characteristics'!$C:$C,0))),"",INDEX('Policy Characteristics'!D:D,MATCH($C1175,'Policy Characteristics'!$C:$C,0)))</f>
        <v>R&amp;D Fuel Use Reductions</v>
      </c>
      <c r="K1175" s="277" t="str">
        <f>IF(ISBLANK(INDEX('Policy Characteristics'!E:E,MATCH($C1175,'Policy Characteristics'!$C:$C,0))),"",INDEX('Policy Characteristics'!E:E,MATCH($C1175,'Policy Characteristics'!$C:$C,0)))</f>
        <v>RnD building fuel use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fuel use</v>
      </c>
      <c r="P1175" s="27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Fuel Use Reduction</v>
      </c>
      <c r="C1176" s="277" t="str">
        <f t="shared" si="62"/>
        <v>RnD Building Fuel Use Perc Reduction</v>
      </c>
      <c r="D1176" s="47" t="s">
        <v>119</v>
      </c>
      <c r="E1176" s="47"/>
      <c r="F1176" s="47" t="s">
        <v>340</v>
      </c>
      <c r="G1176" s="47"/>
      <c r="H1176" s="44">
        <v>117</v>
      </c>
      <c r="I1176" s="348" t="s">
        <v>44</v>
      </c>
      <c r="J1176" s="278" t="str">
        <f>IF(ISBLANK(INDEX('Policy Characteristics'!D:D,MATCH($C1176,'Policy Characteristics'!$C:$C,0))),"",INDEX('Policy Characteristics'!D:D,MATCH($C1176,'Policy Characteristics'!$C:$C,0)))</f>
        <v>R&amp;D Fuel Use Reductions</v>
      </c>
      <c r="K1176" s="277" t="str">
        <f>IF(ISBLANK(INDEX('Policy Characteristics'!E:E,MATCH($C1176,'Policy Characteristics'!$C:$C,0))),"",INDEX('Policy Characteristics'!E:E,MATCH($C1176,'Policy Characteristics'!$C:$C,0)))</f>
        <v>RnD building fuel use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fuel use</v>
      </c>
      <c r="P1176" s="27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Fuel Use Reduction</v>
      </c>
      <c r="C1177" s="277" t="str">
        <f t="shared" si="62"/>
        <v>RnD Building Fuel Use Perc Reduction</v>
      </c>
      <c r="D1177" s="47" t="s">
        <v>120</v>
      </c>
      <c r="E1177" s="47"/>
      <c r="F1177" s="47" t="s">
        <v>341</v>
      </c>
      <c r="G1177" s="47"/>
      <c r="H1177" s="44">
        <v>118</v>
      </c>
      <c r="I1177" s="348" t="s">
        <v>44</v>
      </c>
      <c r="J1177" s="278" t="str">
        <f>IF(ISBLANK(INDEX('Policy Characteristics'!D:D,MATCH($C1177,'Policy Characteristics'!$C:$C,0))),"",INDEX('Policy Characteristics'!D:D,MATCH($C1177,'Policy Characteristics'!$C:$C,0)))</f>
        <v>R&amp;D Fuel Use Reductions</v>
      </c>
      <c r="K1177" s="277" t="str">
        <f>IF(ISBLANK(INDEX('Policy Characteristics'!E:E,MATCH($C1177,'Policy Characteristics'!$C:$C,0))),"",INDEX('Policy Characteristics'!E:E,MATCH($C1177,'Policy Characteristics'!$C:$C,0)))</f>
        <v>RnD building fuel use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fuel use</v>
      </c>
      <c r="P1177" s="27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Fuel Use Reduction</v>
      </c>
      <c r="C1178" s="277" t="str">
        <f t="shared" si="62"/>
        <v>RnD Building Fuel Use Perc Reduction</v>
      </c>
      <c r="D1178" s="47" t="s">
        <v>121</v>
      </c>
      <c r="E1178" s="47"/>
      <c r="F1178" s="47" t="s">
        <v>342</v>
      </c>
      <c r="G1178" s="47"/>
      <c r="H1178" s="44">
        <v>119</v>
      </c>
      <c r="I1178" s="348" t="s">
        <v>44</v>
      </c>
      <c r="J1178" s="278" t="str">
        <f>IF(ISBLANK(INDEX('Policy Characteristics'!D:D,MATCH($C1178,'Policy Characteristics'!$C:$C,0))),"",INDEX('Policy Characteristics'!D:D,MATCH($C1178,'Policy Characteristics'!$C:$C,0)))</f>
        <v>R&amp;D Fuel Use Reductions</v>
      </c>
      <c r="K1178" s="277" t="str">
        <f>IF(ISBLANK(INDEX('Policy Characteristics'!E:E,MATCH($C1178,'Policy Characteristics'!$C:$C,0))),"",INDEX('Policy Characteristics'!E:E,MATCH($C1178,'Policy Characteristics'!$C:$C,0)))</f>
        <v>RnD building fuel use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fuel use</v>
      </c>
      <c r="P1178" s="27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Fuel Use Reduction</v>
      </c>
      <c r="C1179" t="s">
        <v>312</v>
      </c>
      <c r="D1179" s="47"/>
      <c r="E1179" s="47"/>
      <c r="F1179" s="47" t="s">
        <v>27</v>
      </c>
      <c r="G1179" s="47"/>
      <c r="H1179" s="44">
        <v>120</v>
      </c>
      <c r="I1179" s="348" t="s">
        <v>44</v>
      </c>
      <c r="J1179" s="278" t="str">
        <f>IF(ISBLANK(INDEX('Policy Characteristics'!D:D,MATCH($C1179,'Policy Characteristics'!$C:$C,0))),"",INDEX('Policy Characteristics'!D:D,MATCH($C1179,'Policy Characteristics'!$C:$C,0)))</f>
        <v>R&amp;D Fuel Use Reductions</v>
      </c>
      <c r="K1179" s="277" t="str">
        <f>IF(ISBLANK(INDEX('Policy Characteristics'!E:E,MATCH($C1179,'Policy Characteristics'!$C:$C,0))),"",INDEX('Policy Characteristics'!E:E,MATCH($C1179,'Policy Characteristics'!$C:$C,0)))</f>
        <v>RnD CCS fuel use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fuel use</v>
      </c>
      <c r="P1179" s="27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Fuel Use Reduction</v>
      </c>
      <c r="C1180" t="s">
        <v>313</v>
      </c>
      <c r="D1180" s="47" t="s">
        <v>471</v>
      </c>
      <c r="E1180" s="47"/>
      <c r="F1180" s="6" t="s">
        <v>474</v>
      </c>
      <c r="G1180" s="47"/>
      <c r="H1180" s="44">
        <v>121</v>
      </c>
      <c r="I1180" s="348" t="s">
        <v>44</v>
      </c>
      <c r="J1180" s="278" t="str">
        <f>IF(ISBLANK(INDEX('Policy Characteristics'!D:D,MATCH($C1180,'Policy Characteristics'!$C:$C,0))),"",INDEX('Policy Characteristics'!D:D,MATCH($C1180,'Policy Characteristics'!$C:$C,0)))</f>
        <v>R&amp;D Fuel Use Reductions</v>
      </c>
      <c r="K1180" s="277" t="str">
        <f>IF(ISBLANK(INDEX('Policy Characteristics'!E:E,MATCH($C1180,'Policy Characteristics'!$C:$C,0))),"",INDEX('Policy Characteristics'!E:E,MATCH($C1180,'Policy Characteristics'!$C:$C,0)))</f>
        <v>RnD electricity fuel use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fuel use</v>
      </c>
      <c r="P1180" s="27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Fuel Use Reduction</v>
      </c>
      <c r="C1181" s="277" t="str">
        <f t="shared" ref="C1181:C1188" si="63">C$1180</f>
        <v>RnD Electricity Fuel Use Perc Reduction</v>
      </c>
      <c r="D1181" s="6" t="s">
        <v>327</v>
      </c>
      <c r="E1181" s="48"/>
      <c r="F1181" s="6" t="s">
        <v>2285</v>
      </c>
      <c r="G1181" s="47"/>
      <c r="H1181" s="44">
        <v>122</v>
      </c>
      <c r="I1181" s="348" t="s">
        <v>44</v>
      </c>
      <c r="J1181" s="278" t="str">
        <f>IF(ISBLANK(INDEX('Policy Characteristics'!D:D,MATCH($C1181,'Policy Characteristics'!$C:$C,0))),"",INDEX('Policy Characteristics'!D:D,MATCH($C1181,'Policy Characteristics'!$C:$C,0)))</f>
        <v>R&amp;D Fuel Use Reductions</v>
      </c>
      <c r="K1181" s="277" t="str">
        <f>IF(ISBLANK(INDEX('Policy Characteristics'!E:E,MATCH($C1181,'Policy Characteristics'!$C:$C,0))),"",INDEX('Policy Characteristics'!E:E,MATCH($C1181,'Policy Characteristics'!$C:$C,0)))</f>
        <v>RnD electricity fuel use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fuel use</v>
      </c>
      <c r="P1181" s="27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Fuel Use Reduction</v>
      </c>
      <c r="C1182" s="277" t="str">
        <f t="shared" si="63"/>
        <v>RnD Electricity Fuel Use Perc Reduction</v>
      </c>
      <c r="D1182" s="6" t="s">
        <v>77</v>
      </c>
      <c r="E1182" s="48"/>
      <c r="F1182" s="6" t="s">
        <v>343</v>
      </c>
      <c r="G1182" s="47"/>
      <c r="H1182" s="44">
        <v>123</v>
      </c>
      <c r="I1182" s="348" t="s">
        <v>44</v>
      </c>
      <c r="J1182" s="278" t="str">
        <f>IF(ISBLANK(INDEX('Policy Characteristics'!D:D,MATCH($C1182,'Policy Characteristics'!$C:$C,0))),"",INDEX('Policy Characteristics'!D:D,MATCH($C1182,'Policy Characteristics'!$C:$C,0)))</f>
        <v>R&amp;D Fuel Use Reductions</v>
      </c>
      <c r="K1182" s="277" t="str">
        <f>IF(ISBLANK(INDEX('Policy Characteristics'!E:E,MATCH($C1182,'Policy Characteristics'!$C:$C,0))),"",INDEX('Policy Characteristics'!E:E,MATCH($C1182,'Policy Characteristics'!$C:$C,0)))</f>
        <v>RnD electricity fuel use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fuel use</v>
      </c>
      <c r="P1182" s="277"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Fuel Use Reduction</v>
      </c>
      <c r="C1183" s="277" t="str">
        <f t="shared" si="63"/>
        <v>RnD Electricity Fuel Use Perc Reduction</v>
      </c>
      <c r="D1183" s="6" t="s">
        <v>78</v>
      </c>
      <c r="E1183" s="48"/>
      <c r="F1183" s="6" t="s">
        <v>344</v>
      </c>
      <c r="G1183" s="47"/>
      <c r="H1183" s="44">
        <v>751</v>
      </c>
      <c r="I1183" s="348" t="s">
        <v>45</v>
      </c>
      <c r="J1183" s="278" t="str">
        <f>IF(ISBLANK(INDEX('Policy Characteristics'!D:D,MATCH($C1183,'Policy Characteristics'!$C:$C,0))),"",INDEX('Policy Characteristics'!D:D,MATCH($C1183,'Policy Characteristics'!$C:$C,0)))</f>
        <v>R&amp;D Fuel Use Reductions</v>
      </c>
      <c r="K1183" s="277" t="str">
        <f>IF(ISBLANK(INDEX('Policy Characteristics'!E:E,MATCH($C1183,'Policy Characteristics'!$C:$C,0))),"",INDEX('Policy Characteristics'!E:E,MATCH($C1183,'Policy Characteristics'!$C:$C,0)))</f>
        <v>RnD electricity fuel use reduction</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0.4</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reduction in fuel use</v>
      </c>
      <c r="P1183" s="27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277" t="str">
        <f>IF(ISBLANK(INDEX('Policy Characteristics'!K:K,MATCH($C1183,'Policy Characteristics'!$C:$C,0))),"",INDEX('Policy Characteristics'!K:K,MATCH($C1183,'Policy Characteristics'!$C:$C,0)))</f>
        <v>architectural-design.html#rnd</v>
      </c>
      <c r="R1183" s="277" t="str">
        <f>IF(ISBLANK(INDEX('Policy Characteristics'!L:L,MATCH($C1183,'Policy Characteristics'!$C:$C,0))),"",INDEX('Policy Characteristics'!L:L,MATCH($C1183,'Policy Characteristics'!$C:$C,0)))</f>
        <v>research-and-development.html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s="277" t="str">
        <f t="shared" si="63"/>
        <v>RnD Electricity Fuel Use Perc Reduction</v>
      </c>
      <c r="D1184" s="6" t="s">
        <v>472</v>
      </c>
      <c r="E1184" s="48"/>
      <c r="F1184" s="6" t="s">
        <v>476</v>
      </c>
      <c r="G1184" s="47"/>
      <c r="H1184" s="44">
        <v>752</v>
      </c>
      <c r="I1184" s="348" t="s">
        <v>45</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electricity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si="63"/>
        <v>RnD Electricity Fuel Use Perc Reduction</v>
      </c>
      <c r="D1185" s="6" t="s">
        <v>79</v>
      </c>
      <c r="E1185" s="48"/>
      <c r="F1185" s="6" t="s">
        <v>345</v>
      </c>
      <c r="G1185" s="47"/>
      <c r="H1185" s="44">
        <v>753</v>
      </c>
      <c r="I1185" s="348" t="s">
        <v>45</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electricity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Electricity Fuel Use Perc Reduction</v>
      </c>
      <c r="D1186" s="6" t="s">
        <v>80</v>
      </c>
      <c r="E1186" s="48"/>
      <c r="F1186" s="6" t="s">
        <v>346</v>
      </c>
      <c r="G1186" s="47"/>
      <c r="H1186" s="44">
        <v>754</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electricity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Electricity Fuel Use Perc Reduction</v>
      </c>
      <c r="D1187" s="6" t="s">
        <v>81</v>
      </c>
      <c r="E1187" s="48"/>
      <c r="F1187" s="6" t="s">
        <v>347</v>
      </c>
      <c r="G1187" s="47"/>
      <c r="H1187" s="44">
        <v>124</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electricity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Electricity Fuel Use Perc Reduction</v>
      </c>
      <c r="D1188" s="6" t="s">
        <v>330</v>
      </c>
      <c r="E1188" s="48"/>
      <c r="F1188" s="6" t="s">
        <v>2286</v>
      </c>
      <c r="G1188" s="47"/>
      <c r="H1188" s="44">
        <v>193</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electricity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ref="C1189:C1190" si="64">C$1180</f>
        <v>RnD Electricity Fuel Use Perc Reduction</v>
      </c>
      <c r="D1189" s="6" t="s">
        <v>468</v>
      </c>
      <c r="E1189" s="48"/>
      <c r="F1189" s="6" t="s">
        <v>469</v>
      </c>
      <c r="G1189" s="47"/>
      <c r="H1189" s="44">
        <v>181</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electricity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s="277" t="str">
        <f t="shared" si="64"/>
        <v>RnD Electricity Fuel Use Perc Reduction</v>
      </c>
      <c r="D1190" s="6" t="s">
        <v>477</v>
      </c>
      <c r="E1190" s="48"/>
      <c r="F1190" s="6" t="s">
        <v>479</v>
      </c>
      <c r="G1190" s="47"/>
      <c r="H1190" s="44">
        <v>755</v>
      </c>
      <c r="I1190" s="348" t="s">
        <v>45</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electricity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314</v>
      </c>
      <c r="D1191" t="s">
        <v>3160</v>
      </c>
      <c r="E1191" s="47"/>
      <c r="F1191" s="6" t="s">
        <v>3197</v>
      </c>
      <c r="G1191" s="47"/>
      <c r="H1191" s="44">
        <v>1487</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industry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215" si="65">C$1191</f>
        <v>RnD Industry Fuel Use Perc Reduction</v>
      </c>
      <c r="D1192" t="s">
        <v>3161</v>
      </c>
      <c r="E1192" s="47"/>
      <c r="F1192" s="6" t="s">
        <v>3198</v>
      </c>
      <c r="G1192" s="47"/>
      <c r="H1192" s="44">
        <v>1488</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industry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5"/>
        <v>RnD Industry Fuel Use Perc Reduction</v>
      </c>
      <c r="D1193" t="s">
        <v>3162</v>
      </c>
      <c r="E1193" s="47"/>
      <c r="F1193" s="6" t="s">
        <v>3199</v>
      </c>
      <c r="G1193" s="47"/>
      <c r="H1193" s="44">
        <v>1489</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industry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5"/>
        <v>RnD Industry Fuel Use Perc Reduction</v>
      </c>
      <c r="D1194" t="s">
        <v>3163</v>
      </c>
      <c r="E1194" s="47"/>
      <c r="F1194" s="6" t="s">
        <v>3200</v>
      </c>
      <c r="G1194" s="47"/>
      <c r="H1194" s="44">
        <v>1490</v>
      </c>
      <c r="I1194" s="348" t="s">
        <v>44</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industry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5"/>
        <v>RnD Industry Fuel Use Perc Reduction</v>
      </c>
      <c r="D1195" t="s">
        <v>3164</v>
      </c>
      <c r="E1195" s="47"/>
      <c r="F1195" s="6" t="s">
        <v>3201</v>
      </c>
      <c r="G1195" s="47"/>
      <c r="H1195" s="44">
        <v>1491</v>
      </c>
      <c r="I1195" s="348" t="s">
        <v>44</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industry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5"/>
        <v>RnD Industry Fuel Use Perc Reduction</v>
      </c>
      <c r="D1196" t="s">
        <v>3165</v>
      </c>
      <c r="E1196" s="47"/>
      <c r="F1196" s="6" t="s">
        <v>3202</v>
      </c>
      <c r="G1196" s="47"/>
      <c r="H1196" s="44">
        <v>1492</v>
      </c>
      <c r="I1196" s="348" t="s">
        <v>44</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industry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5"/>
        <v>RnD Industry Fuel Use Perc Reduction</v>
      </c>
      <c r="D1197" t="s">
        <v>3166</v>
      </c>
      <c r="E1197" s="47"/>
      <c r="F1197" s="6" t="s">
        <v>3203</v>
      </c>
      <c r="G1197" s="47"/>
      <c r="H1197" s="44">
        <v>1493</v>
      </c>
      <c r="I1197" s="348" t="s">
        <v>44</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industry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5"/>
        <v>RnD Industry Fuel Use Perc Reduction</v>
      </c>
      <c r="D1198" t="s">
        <v>3167</v>
      </c>
      <c r="E1198" s="47"/>
      <c r="F1198" s="6" t="s">
        <v>3204</v>
      </c>
      <c r="G1198" s="47"/>
      <c r="H1198" s="44">
        <v>1494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industry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5"/>
        <v>RnD Industry Fuel Use Perc Reduction</v>
      </c>
      <c r="D1199" t="s">
        <v>3168</v>
      </c>
      <c r="E1199" s="47"/>
      <c r="F1199" s="6" t="s">
        <v>3205</v>
      </c>
      <c r="G1199" s="47"/>
      <c r="H1199" s="44">
        <v>1495</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industry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si="65"/>
        <v>RnD Industry Fuel Use Perc Reduction</v>
      </c>
      <c r="D1200" t="s">
        <v>3169</v>
      </c>
      <c r="E1200" s="47"/>
      <c r="F1200" s="6" t="s">
        <v>349</v>
      </c>
      <c r="G1200" s="47"/>
      <c r="H1200" s="44">
        <v>1496</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industry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Industry Fuel Use Perc Reduction</v>
      </c>
      <c r="D1201" t="s">
        <v>3170</v>
      </c>
      <c r="E1201" s="47"/>
      <c r="F1201" s="6" t="s">
        <v>3206</v>
      </c>
      <c r="G1201" s="47"/>
      <c r="H1201" s="44">
        <v>1497</v>
      </c>
      <c r="I1201" s="348" t="s">
        <v>44</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industry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s="277" t="str">
        <f t="shared" si="65"/>
        <v>RnD Industry Fuel Use Perc Reduction</v>
      </c>
      <c r="D1202" t="s">
        <v>3171</v>
      </c>
      <c r="E1202" s="47"/>
      <c r="F1202" s="6" t="s">
        <v>3207</v>
      </c>
      <c r="G1202" s="47"/>
      <c r="H1202" s="44">
        <v>1498</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si="65"/>
        <v>RnD Industry Fuel Use Perc Reduction</v>
      </c>
      <c r="D1203" t="s">
        <v>3172</v>
      </c>
      <c r="E1203" s="47"/>
      <c r="F1203" s="6" t="s">
        <v>3208</v>
      </c>
      <c r="G1203" s="47"/>
      <c r="H1203" s="44">
        <v>1499</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5"/>
        <v>RnD Industry Fuel Use Perc Reduction</v>
      </c>
      <c r="D1204" t="s">
        <v>3173</v>
      </c>
      <c r="E1204" s="47"/>
      <c r="F1204" s="6" t="s">
        <v>348</v>
      </c>
      <c r="G1204" s="47"/>
      <c r="H1204" s="44">
        <v>1500</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5"/>
        <v>RnD Industry Fuel Use Perc Reduction</v>
      </c>
      <c r="D1205" t="s">
        <v>3174</v>
      </c>
      <c r="E1205" s="47"/>
      <c r="F1205" s="6" t="s">
        <v>3209</v>
      </c>
      <c r="G1205" s="47"/>
      <c r="H1205" s="44">
        <v>1501</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ht="30"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5"/>
        <v>RnD Industry Fuel Use Perc Reduction</v>
      </c>
      <c r="D1206" t="s">
        <v>3175</v>
      </c>
      <c r="E1206" s="47"/>
      <c r="F1206" s="6" t="s">
        <v>3210</v>
      </c>
      <c r="G1206" s="47"/>
      <c r="H1206" s="44">
        <v>1502</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5"/>
        <v>RnD Industry Fuel Use Perc Reduction</v>
      </c>
      <c r="D1207" t="s">
        <v>3176</v>
      </c>
      <c r="E1207" s="47"/>
      <c r="F1207" s="6" t="s">
        <v>3211</v>
      </c>
      <c r="G1207" s="47"/>
      <c r="H1207" s="44">
        <v>1503</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5"/>
        <v>RnD Industry Fuel Use Perc Reduction</v>
      </c>
      <c r="D1208" t="s">
        <v>3177</v>
      </c>
      <c r="E1208" s="47"/>
      <c r="F1208" s="6" t="s">
        <v>3212</v>
      </c>
      <c r="G1208" s="47"/>
      <c r="H1208" s="44">
        <v>1504</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5"/>
        <v>RnD Industry Fuel Use Perc Reduction</v>
      </c>
      <c r="D1209" t="s">
        <v>3178</v>
      </c>
      <c r="E1209" s="47"/>
      <c r="F1209" s="6" t="s">
        <v>3213</v>
      </c>
      <c r="G1209" s="47"/>
      <c r="H1209" s="44">
        <v>1505</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5"/>
        <v>RnD Industry Fuel Use Perc Reduction</v>
      </c>
      <c r="D1210" t="s">
        <v>3179</v>
      </c>
      <c r="E1210" s="47"/>
      <c r="F1210" s="6" t="s">
        <v>3214</v>
      </c>
      <c r="G1210" s="47"/>
      <c r="H1210" s="44">
        <v>1506</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5"/>
        <v>RnD Industry Fuel Use Perc Reduction</v>
      </c>
      <c r="D1211" t="s">
        <v>3180</v>
      </c>
      <c r="E1211" s="47"/>
      <c r="F1211" s="6" t="s">
        <v>3215</v>
      </c>
      <c r="G1211" s="47"/>
      <c r="H1211" s="44">
        <v>1507</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5"/>
        <v>RnD Industry Fuel Use Perc Reduction</v>
      </c>
      <c r="D1212" t="s">
        <v>3181</v>
      </c>
      <c r="E1212" s="47"/>
      <c r="F1212" s="6" t="s">
        <v>3216</v>
      </c>
      <c r="G1212" s="47"/>
      <c r="H1212" s="44">
        <v>1508</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5"/>
        <v>RnD Industry Fuel Use Perc Reduction</v>
      </c>
      <c r="D1213" t="s">
        <v>3182</v>
      </c>
      <c r="E1213" s="47"/>
      <c r="F1213" s="6" t="s">
        <v>3217</v>
      </c>
      <c r="G1213" s="47"/>
      <c r="H1213" s="44">
        <v>1509</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5"/>
        <v>RnD Industry Fuel Use Perc Reduction</v>
      </c>
      <c r="D1214" t="s">
        <v>3183</v>
      </c>
      <c r="E1214" s="47"/>
      <c r="F1214" s="6" t="s">
        <v>3218</v>
      </c>
      <c r="G1214" s="47"/>
      <c r="H1214" s="44">
        <v>1510</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5"/>
        <v>RnD Industry Fuel Use Perc Reduction</v>
      </c>
      <c r="D1215" t="s">
        <v>3184</v>
      </c>
      <c r="E1215" s="47"/>
      <c r="F1215" s="6" t="s">
        <v>3219</v>
      </c>
      <c r="G1215" s="47"/>
      <c r="H1215" s="44">
        <v>1511</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t="s">
        <v>315</v>
      </c>
      <c r="D1216" s="47" t="s">
        <v>2273</v>
      </c>
      <c r="E1216" s="47"/>
      <c r="F1216" s="47" t="s">
        <v>498</v>
      </c>
      <c r="G1216" s="47"/>
      <c r="H1216" s="44">
        <v>133</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transportation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ref="C1217:C1222" si="66">C$1216</f>
        <v>RnD Transportation Fuel Use Perc Reduction</v>
      </c>
      <c r="D1217" s="47" t="s">
        <v>2274</v>
      </c>
      <c r="E1217" s="47"/>
      <c r="F1217" s="47" t="s">
        <v>499</v>
      </c>
      <c r="G1217" s="47"/>
      <c r="H1217" s="44">
        <v>134</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transportation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Transportation Fuel Use Perc Reduction</v>
      </c>
      <c r="D1218" s="47" t="s">
        <v>2275</v>
      </c>
      <c r="E1218" s="47"/>
      <c r="F1218" s="47" t="s">
        <v>500</v>
      </c>
      <c r="G1218" s="47"/>
      <c r="H1218" s="44">
        <v>135</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transportation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Transportation Fuel Use Perc Reduction</v>
      </c>
      <c r="D1219" s="47" t="s">
        <v>2276</v>
      </c>
      <c r="E1219" s="47"/>
      <c r="F1219" s="47" t="s">
        <v>501</v>
      </c>
      <c r="G1219" s="47"/>
      <c r="H1219" s="44">
        <v>136</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transportation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Transportation Fuel Use Perc Reduction</v>
      </c>
      <c r="D1220" s="47" t="s">
        <v>2277</v>
      </c>
      <c r="E1220" s="47"/>
      <c r="F1220" s="47" t="s">
        <v>502</v>
      </c>
      <c r="G1220" s="47"/>
      <c r="H1220" s="44">
        <v>137</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transportation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Transportation Fuel Use Perc Reduction</v>
      </c>
      <c r="D1221" s="47" t="s">
        <v>2579</v>
      </c>
      <c r="E1221" s="47"/>
      <c r="F1221" s="47" t="s">
        <v>2869</v>
      </c>
      <c r="G1221" s="47"/>
      <c r="H1221" s="44">
        <v>138</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transportation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Transportation Fuel Use Perc Reduction</v>
      </c>
      <c r="D1222" s="47" t="s">
        <v>2578</v>
      </c>
      <c r="E1222" s="47"/>
      <c r="F1222" s="47" t="s">
        <v>2870</v>
      </c>
      <c r="G1222" s="47"/>
      <c r="H1222" s="44">
        <v>524</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transportation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Government Revenue Accounting</v>
      </c>
      <c r="B1223" s="286" t="str">
        <f>IF(ISBLANK(INDEX('Policy Characteristics'!B:B,MATCH($C1223,'Policy Characteristics'!$C:$C,0))),"",INDEX('Policy Characteristics'!B:B,MATCH($C1223,'Policy Characteristics'!$C:$C,0)))</f>
        <v>Carbon Tax Revenue</v>
      </c>
      <c r="C1223" t="s">
        <v>3033</v>
      </c>
      <c r="D1223" s="1" t="s">
        <v>3042</v>
      </c>
      <c r="F1223" s="1" t="s">
        <v>3047</v>
      </c>
      <c r="H1223" s="44">
        <v>545</v>
      </c>
      <c r="I1223" s="346" t="s">
        <v>44</v>
      </c>
      <c r="J1223" s="278" t="str">
        <f>IF(ISBLANK(INDEX('Policy Characteristics'!D:D,MATCH($C1223,'Policy Characteristics'!$C:$C,0))),"",INDEX('Policy Characteristics'!D:D,MATCH($C1223,'Policy Characteristics'!$C:$C,0)))</f>
        <v/>
      </c>
      <c r="K1223" s="277" t="str">
        <f>IF(ISBLANK(INDEX('Policy Characteristics'!E:E,MATCH($C1223,'Policy Characteristics'!$C:$C,0))),"",INDEX('Policy Characteristics'!E:E,MATCH($C1223,'Policy Characteristics'!$C:$C,0)))</f>
        <v>GRA carbon tax revenue</v>
      </c>
      <c r="L1223" s="277">
        <f>IF(ISBLANK(INDEX('Policy Characteristics'!F:F,MATCH($C1223,'Policy Characteristics'!$C:$C,0))),"",INDEX('Policy Characteristics'!F:F,MATCH($C1223,'Policy Characteristics'!$C:$C,0)))</f>
        <v>0</v>
      </c>
      <c r="M1223" s="277">
        <f>IF(ISBLANK(INDEX('Policy Characteristics'!G:G,MATCH($C1223,'Policy Characteristics'!$C:$C,0))),"",INDEX('Policy Characteristics'!G:G,MATCH($C1223,'Policy Characteristics'!$C:$C,0)))</f>
        <v>10</v>
      </c>
      <c r="N1223" s="277">
        <f>IF(ISBLANK(INDEX('Policy Characteristics'!H:H,MATCH($C1223,'Policy Characteristics'!$C:$C,0))),"",INDEX('Policy Characteristics'!H:H,MATCH($C1223,'Policy Characteristics'!$C:$C,0)))</f>
        <v>1</v>
      </c>
      <c r="O1223" s="277" t="str">
        <f>IF(ISBLANK(INDEX('Policy Characteristics'!I:I,MATCH($C1223,'Policy Characteristics'!$C:$C,0))),"",INDEX('Policy Characteristics'!I:I,MATCH($C1223,'Policy Characteristics'!$C:$C,0)))</f>
        <v>weight</v>
      </c>
      <c r="P1223" s="27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277" t="str">
        <f>IF(ISBLANK(INDEX('Policy Characteristics'!K:K,MATCH($C1223,'Policy Characteristics'!$C:$C,0))),"",INDEX('Policy Characteristics'!K:K,MATCH($C1223,'Policy Characteristics'!$C:$C,0)))</f>
        <v>io-model.html</v>
      </c>
      <c r="R1223" s="277" t="str">
        <f>IF(ISBLANK(INDEX('Policy Characteristics'!L:L,MATCH($C1223,'Policy Characteristics'!$C:$C,0))),"",INDEX('Policy Characteristics'!L:L,MATCH($C1223,'Policy Characteristics'!$C:$C,0)))</f>
        <v/>
      </c>
    </row>
    <row r="1224" spans="1:18" x14ac:dyDescent="0.25">
      <c r="A1224" s="277" t="str">
        <f>IF(ISBLANK(INDEX('Policy Characteristics'!A:A,MATCH($C1224,'Policy Characteristics'!$C:$C,0))),"",INDEX('Policy Characteristics'!A:A,MATCH($C1224,'Policy Characteristics'!$C:$C,0)))</f>
        <v>Government Revenue Accounting</v>
      </c>
      <c r="B1224" s="286" t="str">
        <f>IF(ISBLANK(INDEX('Policy Characteristics'!B:B,MATCH($C1224,'Policy Characteristics'!$C:$C,0))),"",INDEX('Policy Characteristics'!B:B,MATCH($C1224,'Policy Characteristics'!$C:$C,0)))</f>
        <v>Carbon Tax Revenue</v>
      </c>
      <c r="C1224" s="277" t="str">
        <f t="shared" ref="C1224" si="67">C$1223</f>
        <v>GRA for Carbon Tax Revenue</v>
      </c>
      <c r="D1224" s="1" t="s">
        <v>3043</v>
      </c>
      <c r="F1224" s="1" t="s">
        <v>3071</v>
      </c>
      <c r="H1224" s="44">
        <v>546</v>
      </c>
      <c r="I1224" s="350" t="str">
        <f t="shared" ref="I1224:I1227" si="68">I$1223</f>
        <v>Yes</v>
      </c>
      <c r="J1224" s="278" t="str">
        <f>IF(ISBLANK(INDEX('Policy Characteristics'!D:D,MATCH($C1224,'Policy Characteristics'!$C:$C,0))),"",INDEX('Policy Characteristics'!D:D,MATCH($C1224,'Policy Characteristics'!$C:$C,0)))</f>
        <v/>
      </c>
      <c r="K1224" s="277" t="str">
        <f>IF(ISBLANK(INDEX('Policy Characteristics'!E:E,MATCH($C1224,'Policy Characteristics'!$C:$C,0))),"",INDEX('Policy Characteristics'!E:E,MATCH($C1224,'Policy Characteristics'!$C:$C,0)))</f>
        <v>GRA carbon tax revenue</v>
      </c>
      <c r="L1224" s="277">
        <f>IF(ISBLANK(INDEX('Policy Characteristics'!F:F,MATCH($C1224,'Policy Characteristics'!$C:$C,0))),"",INDEX('Policy Characteristics'!F:F,MATCH($C1224,'Policy Characteristics'!$C:$C,0)))</f>
        <v>0</v>
      </c>
      <c r="M1224" s="277">
        <f>IF(ISBLANK(INDEX('Policy Characteristics'!G:G,MATCH($C1224,'Policy Characteristics'!$C:$C,0))),"",INDEX('Policy Characteristics'!G:G,MATCH($C1224,'Policy Characteristics'!$C:$C,0)))</f>
        <v>10</v>
      </c>
      <c r="N1224" s="277">
        <f>IF(ISBLANK(INDEX('Policy Characteristics'!H:H,MATCH($C1224,'Policy Characteristics'!$C:$C,0))),"",INDEX('Policy Characteristics'!H:H,MATCH($C1224,'Policy Characteristics'!$C:$C,0)))</f>
        <v>1</v>
      </c>
      <c r="O1224" s="277" t="str">
        <f>IF(ISBLANK(INDEX('Policy Characteristics'!I:I,MATCH($C1224,'Policy Characteristics'!$C:$C,0))),"",INDEX('Policy Characteristics'!I:I,MATCH($C1224,'Policy Characteristics'!$C:$C,0)))</f>
        <v>weight</v>
      </c>
      <c r="P1224" s="27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277" t="str">
        <f>IF(ISBLANK(INDEX('Policy Characteristics'!K:K,MATCH($C1224,'Policy Characteristics'!$C:$C,0))),"",INDEX('Policy Characteristics'!K:K,MATCH($C1224,'Policy Characteristics'!$C:$C,0)))</f>
        <v>io-model.html</v>
      </c>
      <c r="R1224" s="277" t="str">
        <f>IF(ISBLANK(INDEX('Policy Characteristics'!L:L,MATCH($C1224,'Policy Characteristics'!$C:$C,0))),"",INDEX('Policy Characteristics'!L:L,MATCH($C1224,'Policy Characteristics'!$C:$C,0)))</f>
        <v/>
      </c>
    </row>
    <row r="1225" spans="1:18" x14ac:dyDescent="0.25">
      <c r="A1225" s="277" t="str">
        <f>IF(ISBLANK(INDEX('Policy Characteristics'!A:A,MATCH($C1225,'Policy Characteristics'!$C:$C,0))),"",INDEX('Policy Characteristics'!A:A,MATCH($C1225,'Policy Characteristics'!$C:$C,0)))</f>
        <v>Government Revenue Accounting</v>
      </c>
      <c r="B1225" s="286" t="str">
        <f>IF(ISBLANK(INDEX('Policy Characteristics'!B:B,MATCH($C1225,'Policy Characteristics'!$C:$C,0))),"",INDEX('Policy Characteristics'!B:B,MATCH($C1225,'Policy Characteristics'!$C:$C,0)))</f>
        <v>Carbon Tax Revenue</v>
      </c>
      <c r="C1225" s="277" t="str">
        <f t="shared" ref="C1225:C1227" si="69">C$1223</f>
        <v>GRA for Carbon Tax Revenue</v>
      </c>
      <c r="D1225" s="1" t="s">
        <v>3044</v>
      </c>
      <c r="F1225" s="1" t="s">
        <v>3048</v>
      </c>
      <c r="H1225" s="44">
        <v>547</v>
      </c>
      <c r="I1225" s="350" t="str">
        <f t="shared" si="68"/>
        <v>Yes</v>
      </c>
      <c r="J1225" s="278" t="str">
        <f>IF(ISBLANK(INDEX('Policy Characteristics'!D:D,MATCH($C1225,'Policy Characteristics'!$C:$C,0))),"",INDEX('Policy Characteristics'!D:D,MATCH($C1225,'Policy Characteristics'!$C:$C,0)))</f>
        <v/>
      </c>
      <c r="K1225" s="277" t="str">
        <f>IF(ISBLANK(INDEX('Policy Characteristics'!E:E,MATCH($C1225,'Policy Characteristics'!$C:$C,0))),"",INDEX('Policy Characteristics'!E:E,MATCH($C1225,'Policy Characteristics'!$C:$C,0)))</f>
        <v>GRA carbon tax revenue</v>
      </c>
      <c r="L1225" s="277">
        <f>IF(ISBLANK(INDEX('Policy Characteristics'!F:F,MATCH($C1225,'Policy Characteristics'!$C:$C,0))),"",INDEX('Policy Characteristics'!F:F,MATCH($C1225,'Policy Characteristics'!$C:$C,0)))</f>
        <v>0</v>
      </c>
      <c r="M1225" s="277">
        <f>IF(ISBLANK(INDEX('Policy Characteristics'!G:G,MATCH($C1225,'Policy Characteristics'!$C:$C,0))),"",INDEX('Policy Characteristics'!G:G,MATCH($C1225,'Policy Characteristics'!$C:$C,0)))</f>
        <v>10</v>
      </c>
      <c r="N1225" s="277">
        <f>IF(ISBLANK(INDEX('Policy Characteristics'!H:H,MATCH($C1225,'Policy Characteristics'!$C:$C,0))),"",INDEX('Policy Characteristics'!H:H,MATCH($C1225,'Policy Characteristics'!$C:$C,0)))</f>
        <v>1</v>
      </c>
      <c r="O1225" s="277" t="str">
        <f>IF(ISBLANK(INDEX('Policy Characteristics'!I:I,MATCH($C1225,'Policy Characteristics'!$C:$C,0))),"",INDEX('Policy Characteristics'!I:I,MATCH($C1225,'Policy Characteristics'!$C:$C,0)))</f>
        <v>weight</v>
      </c>
      <c r="P1225" s="27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277" t="str">
        <f>IF(ISBLANK(INDEX('Policy Characteristics'!K:K,MATCH($C1225,'Policy Characteristics'!$C:$C,0))),"",INDEX('Policy Characteristics'!K:K,MATCH($C1225,'Policy Characteristics'!$C:$C,0)))</f>
        <v>io-model.html</v>
      </c>
      <c r="R1225" s="277" t="str">
        <f>IF(ISBLANK(INDEX('Policy Characteristics'!L:L,MATCH($C1225,'Policy Characteristics'!$C:$C,0))),"",INDEX('Policy Characteristics'!L:L,MATCH($C1225,'Policy Characteristics'!$C:$C,0)))</f>
        <v/>
      </c>
    </row>
    <row r="1226" spans="1:18" x14ac:dyDescent="0.25">
      <c r="A1226" s="277" t="str">
        <f>IF(ISBLANK(INDEX('Policy Characteristics'!A:A,MATCH($C1226,'Policy Characteristics'!$C:$C,0))),"",INDEX('Policy Characteristics'!A:A,MATCH($C1226,'Policy Characteristics'!$C:$C,0)))</f>
        <v>Government Revenue Accounting</v>
      </c>
      <c r="B1226" s="286" t="str">
        <f>IF(ISBLANK(INDEX('Policy Characteristics'!B:B,MATCH($C1226,'Policy Characteristics'!$C:$C,0))),"",INDEX('Policy Characteristics'!B:B,MATCH($C1226,'Policy Characteristics'!$C:$C,0)))</f>
        <v>Carbon Tax Revenue</v>
      </c>
      <c r="C1226" s="277" t="str">
        <f t="shared" si="69"/>
        <v>GRA for Carbon Tax Revenue</v>
      </c>
      <c r="D1226" s="1" t="s">
        <v>3045</v>
      </c>
      <c r="F1226" s="1" t="s">
        <v>3049</v>
      </c>
      <c r="H1226" s="44">
        <v>548</v>
      </c>
      <c r="I1226" s="350" t="str">
        <f t="shared" si="68"/>
        <v>Yes</v>
      </c>
      <c r="J1226" s="278" t="str">
        <f>IF(ISBLANK(INDEX('Policy Characteristics'!D:D,MATCH($C1226,'Policy Characteristics'!$C:$C,0))),"",INDEX('Policy Characteristics'!D:D,MATCH($C1226,'Policy Characteristics'!$C:$C,0)))</f>
        <v/>
      </c>
      <c r="K1226" s="277" t="str">
        <f>IF(ISBLANK(INDEX('Policy Characteristics'!E:E,MATCH($C1226,'Policy Characteristics'!$C:$C,0))),"",INDEX('Policy Characteristics'!E:E,MATCH($C1226,'Policy Characteristics'!$C:$C,0)))</f>
        <v>GRA carbon tax revenue</v>
      </c>
      <c r="L1226" s="277">
        <f>IF(ISBLANK(INDEX('Policy Characteristics'!F:F,MATCH($C1226,'Policy Characteristics'!$C:$C,0))),"",INDEX('Policy Characteristics'!F:F,MATCH($C1226,'Policy Characteristics'!$C:$C,0)))</f>
        <v>0</v>
      </c>
      <c r="M1226" s="277">
        <f>IF(ISBLANK(INDEX('Policy Characteristics'!G:G,MATCH($C1226,'Policy Characteristics'!$C:$C,0))),"",INDEX('Policy Characteristics'!G:G,MATCH($C1226,'Policy Characteristics'!$C:$C,0)))</f>
        <v>10</v>
      </c>
      <c r="N1226" s="277">
        <f>IF(ISBLANK(INDEX('Policy Characteristics'!H:H,MATCH($C1226,'Policy Characteristics'!$C:$C,0))),"",INDEX('Policy Characteristics'!H:H,MATCH($C1226,'Policy Characteristics'!$C:$C,0)))</f>
        <v>1</v>
      </c>
      <c r="O1226" s="277" t="str">
        <f>IF(ISBLANK(INDEX('Policy Characteristics'!I:I,MATCH($C1226,'Policy Characteristics'!$C:$C,0))),"",INDEX('Policy Characteristics'!I:I,MATCH($C1226,'Policy Characteristics'!$C:$C,0)))</f>
        <v>weight</v>
      </c>
      <c r="P1226" s="27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277" t="str">
        <f>IF(ISBLANK(INDEX('Policy Characteristics'!K:K,MATCH($C1226,'Policy Characteristics'!$C:$C,0))),"",INDEX('Policy Characteristics'!K:K,MATCH($C1226,'Policy Characteristics'!$C:$C,0)))</f>
        <v>io-model.html</v>
      </c>
      <c r="R1226" s="277" t="str">
        <f>IF(ISBLANK(INDEX('Policy Characteristics'!L:L,MATCH($C1226,'Policy Characteristics'!$C:$C,0))),"",INDEX('Policy Characteristics'!L:L,MATCH($C1226,'Policy Characteristics'!$C:$C,0)))</f>
        <v/>
      </c>
    </row>
    <row r="1227" spans="1:18" x14ac:dyDescent="0.25">
      <c r="A1227" s="277" t="str">
        <f>IF(ISBLANK(INDEX('Policy Characteristics'!A:A,MATCH($C1227,'Policy Characteristics'!$C:$C,0))),"",INDEX('Policy Characteristics'!A:A,MATCH($C1227,'Policy Characteristics'!$C:$C,0)))</f>
        <v>Government Revenue Accounting</v>
      </c>
      <c r="B1227" s="286" t="str">
        <f>IF(ISBLANK(INDEX('Policy Characteristics'!B:B,MATCH($C1227,'Policy Characteristics'!$C:$C,0))),"",INDEX('Policy Characteristics'!B:B,MATCH($C1227,'Policy Characteristics'!$C:$C,0)))</f>
        <v>Carbon Tax Revenue</v>
      </c>
      <c r="C1227" s="277" t="str">
        <f t="shared" si="69"/>
        <v>GRA for Carbon Tax Revenue</v>
      </c>
      <c r="D1227" s="1" t="s">
        <v>3046</v>
      </c>
      <c r="F1227" s="1" t="s">
        <v>3050</v>
      </c>
      <c r="H1227" s="44">
        <v>549</v>
      </c>
      <c r="I1227" s="350" t="str">
        <f t="shared" si="68"/>
        <v>Yes</v>
      </c>
      <c r="J1227" s="278" t="str">
        <f>IF(ISBLANK(INDEX('Policy Characteristics'!D:D,MATCH($C1227,'Policy Characteristics'!$C:$C,0))),"",INDEX('Policy Characteristics'!D:D,MATCH($C1227,'Policy Characteristics'!$C:$C,0)))</f>
        <v/>
      </c>
      <c r="K1227" s="277" t="str">
        <f>IF(ISBLANK(INDEX('Policy Characteristics'!E:E,MATCH($C1227,'Policy Characteristics'!$C:$C,0))),"",INDEX('Policy Characteristics'!E:E,MATCH($C1227,'Policy Characteristics'!$C:$C,0)))</f>
        <v>GRA carbon tax revenue</v>
      </c>
      <c r="L1227" s="277">
        <f>IF(ISBLANK(INDEX('Policy Characteristics'!F:F,MATCH($C1227,'Policy Characteristics'!$C:$C,0))),"",INDEX('Policy Characteristics'!F:F,MATCH($C1227,'Policy Characteristics'!$C:$C,0)))</f>
        <v>0</v>
      </c>
      <c r="M1227" s="277">
        <f>IF(ISBLANK(INDEX('Policy Characteristics'!G:G,MATCH($C1227,'Policy Characteristics'!$C:$C,0))),"",INDEX('Policy Characteristics'!G:G,MATCH($C1227,'Policy Characteristics'!$C:$C,0)))</f>
        <v>10</v>
      </c>
      <c r="N1227" s="277">
        <f>IF(ISBLANK(INDEX('Policy Characteristics'!H:H,MATCH($C1227,'Policy Characteristics'!$C:$C,0))),"",INDEX('Policy Characteristics'!H:H,MATCH($C1227,'Policy Characteristics'!$C:$C,0)))</f>
        <v>1</v>
      </c>
      <c r="O1227" s="277" t="str">
        <f>IF(ISBLANK(INDEX('Policy Characteristics'!I:I,MATCH($C1227,'Policy Characteristics'!$C:$C,0))),"",INDEX('Policy Characteristics'!I:I,MATCH($C1227,'Policy Characteristics'!$C:$C,0)))</f>
        <v>weight</v>
      </c>
      <c r="P1227" s="27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277" t="str">
        <f>IF(ISBLANK(INDEX('Policy Characteristics'!K:K,MATCH($C1227,'Policy Characteristics'!$C:$C,0))),"",INDEX('Policy Characteristics'!K:K,MATCH($C1227,'Policy Characteristics'!$C:$C,0)))</f>
        <v>io-model.html</v>
      </c>
      <c r="R1227" s="277" t="str">
        <f>IF(ISBLANK(INDEX('Policy Characteristics'!L:L,MATCH($C1227,'Policy Characteristics'!$C:$C,0))),"",INDEX('Policy Characteristics'!L:L,MATCH($C1227,'Policy Characteristics'!$C:$C,0)))</f>
        <v/>
      </c>
    </row>
    <row r="1228" spans="1:18" x14ac:dyDescent="0.25">
      <c r="A1228" s="277" t="str">
        <f>IF(ISBLANK(INDEX('Policy Characteristics'!A:A,MATCH($C1228,'Policy Characteristics'!$C:$C,0))),"",INDEX('Policy Characteristics'!A:A,MATCH($C1228,'Policy Characteristics'!$C:$C,0)))</f>
        <v>Government Revenue Accounting</v>
      </c>
      <c r="B1228" s="286" t="str">
        <f>IF(ISBLANK(INDEX('Policy Characteristics'!B:B,MATCH($C1228,'Policy Characteristics'!$C:$C,0))),"",INDEX('Policy Characteristics'!B:B,MATCH($C1228,'Policy Characteristics'!$C:$C,0)))</f>
        <v>Fuel Tax Revenue</v>
      </c>
      <c r="C1228" t="s">
        <v>3034</v>
      </c>
      <c r="D1228" s="1" t="s">
        <v>3042</v>
      </c>
      <c r="F1228" s="1" t="s">
        <v>3047</v>
      </c>
      <c r="H1228" s="44">
        <v>550</v>
      </c>
      <c r="I1228" s="346" t="s">
        <v>44</v>
      </c>
      <c r="J1228" s="278" t="str">
        <f>IF(ISBLANK(INDEX('Policy Characteristics'!D:D,MATCH($C1228,'Policy Characteristics'!$C:$C,0))),"",INDEX('Policy Characteristics'!D:D,MATCH($C1228,'Policy Characteristics'!$C:$C,0)))</f>
        <v/>
      </c>
      <c r="K1228" s="277" t="str">
        <f>IF(ISBLANK(INDEX('Policy Characteristics'!E:E,MATCH($C1228,'Policy Characteristics'!$C:$C,0))),"",INDEX('Policy Characteristics'!E:E,MATCH($C1228,'Policy Characteristics'!$C:$C,0)))</f>
        <v>GRA fuel tax revenue</v>
      </c>
      <c r="L1228" s="277">
        <f>IF(ISBLANK(INDEX('Policy Characteristics'!F:F,MATCH($C1228,'Policy Characteristics'!$C:$C,0))),"",INDEX('Policy Characteristics'!F:F,MATCH($C1228,'Policy Characteristics'!$C:$C,0)))</f>
        <v>0</v>
      </c>
      <c r="M1228" s="277">
        <f>IF(ISBLANK(INDEX('Policy Characteristics'!G:G,MATCH($C1228,'Policy Characteristics'!$C:$C,0))),"",INDEX('Policy Characteristics'!G:G,MATCH($C1228,'Policy Characteristics'!$C:$C,0)))</f>
        <v>10</v>
      </c>
      <c r="N1228" s="277">
        <f>IF(ISBLANK(INDEX('Policy Characteristics'!H:H,MATCH($C1228,'Policy Characteristics'!$C:$C,0))),"",INDEX('Policy Characteristics'!H:H,MATCH($C1228,'Policy Characteristics'!$C:$C,0)))</f>
        <v>1</v>
      </c>
      <c r="O1228" s="277" t="str">
        <f>IF(ISBLANK(INDEX('Policy Characteristics'!I:I,MATCH($C1228,'Policy Characteristics'!$C:$C,0))),"",INDEX('Policy Characteristics'!I:I,MATCH($C1228,'Policy Characteristics'!$C:$C,0)))</f>
        <v>weight</v>
      </c>
      <c r="P1228" s="277"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8" s="277" t="str">
        <f>IF(ISBLANK(INDEX('Policy Characteristics'!K:K,MATCH($C1228,'Policy Characteristics'!$C:$C,0))),"",INDEX('Policy Characteristics'!K:K,MATCH($C1228,'Policy Characteristics'!$C:$C,0)))</f>
        <v>io-model.html</v>
      </c>
      <c r="R1228" s="277" t="str">
        <f>IF(ISBLANK(INDEX('Policy Characteristics'!L:L,MATCH($C1228,'Policy Characteristics'!$C:$C,0))),"",INDEX('Policy Characteristics'!L:L,MATCH($C1228,'Policy Characteristics'!$C:$C,0)))</f>
        <v/>
      </c>
    </row>
    <row r="1229" spans="1:18" x14ac:dyDescent="0.25">
      <c r="A1229" s="277" t="str">
        <f>IF(ISBLANK(INDEX('Policy Characteristics'!A:A,MATCH($C1229,'Policy Characteristics'!$C:$C,0))),"",INDEX('Policy Characteristics'!A:A,MATCH($C1229,'Policy Characteristics'!$C:$C,0)))</f>
        <v>Government Revenue Accounting</v>
      </c>
      <c r="B1229" s="286" t="str">
        <f>IF(ISBLANK(INDEX('Policy Characteristics'!B:B,MATCH($C1229,'Policy Characteristics'!$C:$C,0))),"",INDEX('Policy Characteristics'!B:B,MATCH($C1229,'Policy Characteristics'!$C:$C,0)))</f>
        <v>Fuel Tax Revenue</v>
      </c>
      <c r="C1229" s="277" t="str">
        <f t="shared" ref="C1229:C1232" si="70">C$1228</f>
        <v>GRA for Fuel Tax Revenue</v>
      </c>
      <c r="D1229" s="1" t="s">
        <v>3043</v>
      </c>
      <c r="F1229" s="1" t="s">
        <v>3071</v>
      </c>
      <c r="H1229" s="44">
        <v>551</v>
      </c>
      <c r="I1229" s="350" t="str">
        <f t="shared" ref="I1229:I1232" si="71">I$1228</f>
        <v>Yes</v>
      </c>
      <c r="J1229" s="278" t="str">
        <f>IF(ISBLANK(INDEX('Policy Characteristics'!D:D,MATCH($C1229,'Policy Characteristics'!$C:$C,0))),"",INDEX('Policy Characteristics'!D:D,MATCH($C1229,'Policy Characteristics'!$C:$C,0)))</f>
        <v/>
      </c>
      <c r="K1229" s="277" t="str">
        <f>IF(ISBLANK(INDEX('Policy Characteristics'!E:E,MATCH($C1229,'Policy Characteristics'!$C:$C,0))),"",INDEX('Policy Characteristics'!E:E,MATCH($C1229,'Policy Characteristics'!$C:$C,0)))</f>
        <v>GRA fuel tax revenue</v>
      </c>
      <c r="L1229" s="277">
        <f>IF(ISBLANK(INDEX('Policy Characteristics'!F:F,MATCH($C1229,'Policy Characteristics'!$C:$C,0))),"",INDEX('Policy Characteristics'!F:F,MATCH($C1229,'Policy Characteristics'!$C:$C,0)))</f>
        <v>0</v>
      </c>
      <c r="M1229" s="277">
        <f>IF(ISBLANK(INDEX('Policy Characteristics'!G:G,MATCH($C1229,'Policy Characteristics'!$C:$C,0))),"",INDEX('Policy Characteristics'!G:G,MATCH($C1229,'Policy Characteristics'!$C:$C,0)))</f>
        <v>10</v>
      </c>
      <c r="N1229" s="277">
        <f>IF(ISBLANK(INDEX('Policy Characteristics'!H:H,MATCH($C1229,'Policy Characteristics'!$C:$C,0))),"",INDEX('Policy Characteristics'!H:H,MATCH($C1229,'Policy Characteristics'!$C:$C,0)))</f>
        <v>1</v>
      </c>
      <c r="O1229" s="277" t="str">
        <f>IF(ISBLANK(INDEX('Policy Characteristics'!I:I,MATCH($C1229,'Policy Characteristics'!$C:$C,0))),"",INDEX('Policy Characteristics'!I:I,MATCH($C1229,'Policy Characteristics'!$C:$C,0)))</f>
        <v>weight</v>
      </c>
      <c r="P1229" s="277"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9" s="277" t="str">
        <f>IF(ISBLANK(INDEX('Policy Characteristics'!K:K,MATCH($C1229,'Policy Characteristics'!$C:$C,0))),"",INDEX('Policy Characteristics'!K:K,MATCH($C1229,'Policy Characteristics'!$C:$C,0)))</f>
        <v>io-model.html</v>
      </c>
      <c r="R1229" s="277" t="str">
        <f>IF(ISBLANK(INDEX('Policy Characteristics'!L:L,MATCH($C1229,'Policy Characteristics'!$C:$C,0))),"",INDEX('Policy Characteristics'!L:L,MATCH($C1229,'Policy Characteristics'!$C:$C,0)))</f>
        <v/>
      </c>
    </row>
    <row r="1230" spans="1:18" x14ac:dyDescent="0.25">
      <c r="A1230" s="277" t="str">
        <f>IF(ISBLANK(INDEX('Policy Characteristics'!A:A,MATCH($C1230,'Policy Characteristics'!$C:$C,0))),"",INDEX('Policy Characteristics'!A:A,MATCH($C1230,'Policy Characteristics'!$C:$C,0)))</f>
        <v>Government Revenue Accounting</v>
      </c>
      <c r="B1230" s="286" t="str">
        <f>IF(ISBLANK(INDEX('Policy Characteristics'!B:B,MATCH($C1230,'Policy Characteristics'!$C:$C,0))),"",INDEX('Policy Characteristics'!B:B,MATCH($C1230,'Policy Characteristics'!$C:$C,0)))</f>
        <v>Fuel Tax Revenue</v>
      </c>
      <c r="C1230" s="277" t="str">
        <f t="shared" si="70"/>
        <v>GRA for Fuel Tax Revenue</v>
      </c>
      <c r="D1230" s="1" t="s">
        <v>3044</v>
      </c>
      <c r="F1230" s="1" t="s">
        <v>3048</v>
      </c>
      <c r="H1230" s="44">
        <v>552</v>
      </c>
      <c r="I1230" s="350" t="str">
        <f t="shared" si="71"/>
        <v>Yes</v>
      </c>
      <c r="J1230" s="278" t="str">
        <f>IF(ISBLANK(INDEX('Policy Characteristics'!D:D,MATCH($C1230,'Policy Characteristics'!$C:$C,0))),"",INDEX('Policy Characteristics'!D:D,MATCH($C1230,'Policy Characteristics'!$C:$C,0)))</f>
        <v/>
      </c>
      <c r="K1230" s="277" t="str">
        <f>IF(ISBLANK(INDEX('Policy Characteristics'!E:E,MATCH($C1230,'Policy Characteristics'!$C:$C,0))),"",INDEX('Policy Characteristics'!E:E,MATCH($C1230,'Policy Characteristics'!$C:$C,0)))</f>
        <v>GRA fuel tax revenue</v>
      </c>
      <c r="L1230" s="277">
        <f>IF(ISBLANK(INDEX('Policy Characteristics'!F:F,MATCH($C1230,'Policy Characteristics'!$C:$C,0))),"",INDEX('Policy Characteristics'!F:F,MATCH($C1230,'Policy Characteristics'!$C:$C,0)))</f>
        <v>0</v>
      </c>
      <c r="M1230" s="277">
        <f>IF(ISBLANK(INDEX('Policy Characteristics'!G:G,MATCH($C1230,'Policy Characteristics'!$C:$C,0))),"",INDEX('Policy Characteristics'!G:G,MATCH($C1230,'Policy Characteristics'!$C:$C,0)))</f>
        <v>10</v>
      </c>
      <c r="N1230" s="277">
        <f>IF(ISBLANK(INDEX('Policy Characteristics'!H:H,MATCH($C1230,'Policy Characteristics'!$C:$C,0))),"",INDEX('Policy Characteristics'!H:H,MATCH($C1230,'Policy Characteristics'!$C:$C,0)))</f>
        <v>1</v>
      </c>
      <c r="O1230" s="277" t="str">
        <f>IF(ISBLANK(INDEX('Policy Characteristics'!I:I,MATCH($C1230,'Policy Characteristics'!$C:$C,0))),"",INDEX('Policy Characteristics'!I:I,MATCH($C1230,'Policy Characteristics'!$C:$C,0)))</f>
        <v>weight</v>
      </c>
      <c r="P1230" s="277"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0" s="277" t="str">
        <f>IF(ISBLANK(INDEX('Policy Characteristics'!K:K,MATCH($C1230,'Policy Characteristics'!$C:$C,0))),"",INDEX('Policy Characteristics'!K:K,MATCH($C1230,'Policy Characteristics'!$C:$C,0)))</f>
        <v>io-model.html</v>
      </c>
      <c r="R1230" s="277" t="str">
        <f>IF(ISBLANK(INDEX('Policy Characteristics'!L:L,MATCH($C1230,'Policy Characteristics'!$C:$C,0))),"",INDEX('Policy Characteristics'!L:L,MATCH($C1230,'Policy Characteristics'!$C:$C,0)))</f>
        <v/>
      </c>
    </row>
    <row r="1231" spans="1:18" x14ac:dyDescent="0.25">
      <c r="A1231" s="277" t="str">
        <f>IF(ISBLANK(INDEX('Policy Characteristics'!A:A,MATCH($C1231,'Policy Characteristics'!$C:$C,0))),"",INDEX('Policy Characteristics'!A:A,MATCH($C1231,'Policy Characteristics'!$C:$C,0)))</f>
        <v>Government Revenue Accounting</v>
      </c>
      <c r="B1231" s="286" t="str">
        <f>IF(ISBLANK(INDEX('Policy Characteristics'!B:B,MATCH($C1231,'Policy Characteristics'!$C:$C,0))),"",INDEX('Policy Characteristics'!B:B,MATCH($C1231,'Policy Characteristics'!$C:$C,0)))</f>
        <v>Fuel Tax Revenue</v>
      </c>
      <c r="C1231" s="277" t="str">
        <f t="shared" si="70"/>
        <v>GRA for Fuel Tax Revenue</v>
      </c>
      <c r="D1231" s="1" t="s">
        <v>3045</v>
      </c>
      <c r="F1231" s="1" t="s">
        <v>3049</v>
      </c>
      <c r="H1231" s="44">
        <v>553</v>
      </c>
      <c r="I1231" s="350" t="str">
        <f t="shared" si="71"/>
        <v>Yes</v>
      </c>
      <c r="J1231" s="278" t="str">
        <f>IF(ISBLANK(INDEX('Policy Characteristics'!D:D,MATCH($C1231,'Policy Characteristics'!$C:$C,0))),"",INDEX('Policy Characteristics'!D:D,MATCH($C1231,'Policy Characteristics'!$C:$C,0)))</f>
        <v/>
      </c>
      <c r="K1231" s="277" t="str">
        <f>IF(ISBLANK(INDEX('Policy Characteristics'!E:E,MATCH($C1231,'Policy Characteristics'!$C:$C,0))),"",INDEX('Policy Characteristics'!E:E,MATCH($C1231,'Policy Characteristics'!$C:$C,0)))</f>
        <v>GRA fuel tax revenue</v>
      </c>
      <c r="L1231" s="277">
        <f>IF(ISBLANK(INDEX('Policy Characteristics'!F:F,MATCH($C1231,'Policy Characteristics'!$C:$C,0))),"",INDEX('Policy Characteristics'!F:F,MATCH($C1231,'Policy Characteristics'!$C:$C,0)))</f>
        <v>0</v>
      </c>
      <c r="M1231" s="277">
        <f>IF(ISBLANK(INDEX('Policy Characteristics'!G:G,MATCH($C1231,'Policy Characteristics'!$C:$C,0))),"",INDEX('Policy Characteristics'!G:G,MATCH($C1231,'Policy Characteristics'!$C:$C,0)))</f>
        <v>10</v>
      </c>
      <c r="N1231" s="277">
        <f>IF(ISBLANK(INDEX('Policy Characteristics'!H:H,MATCH($C1231,'Policy Characteristics'!$C:$C,0))),"",INDEX('Policy Characteristics'!H:H,MATCH($C1231,'Policy Characteristics'!$C:$C,0)))</f>
        <v>1</v>
      </c>
      <c r="O1231" s="277" t="str">
        <f>IF(ISBLANK(INDEX('Policy Characteristics'!I:I,MATCH($C1231,'Policy Characteristics'!$C:$C,0))),"",INDEX('Policy Characteristics'!I:I,MATCH($C1231,'Policy Characteristics'!$C:$C,0)))</f>
        <v>weight</v>
      </c>
      <c r="P1231" s="277"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1" s="277" t="str">
        <f>IF(ISBLANK(INDEX('Policy Characteristics'!K:K,MATCH($C1231,'Policy Characteristics'!$C:$C,0))),"",INDEX('Policy Characteristics'!K:K,MATCH($C1231,'Policy Characteristics'!$C:$C,0)))</f>
        <v>io-model.html</v>
      </c>
      <c r="R1231" s="277" t="str">
        <f>IF(ISBLANK(INDEX('Policy Characteristics'!L:L,MATCH($C1231,'Policy Characteristics'!$C:$C,0))),"",INDEX('Policy Characteristics'!L:L,MATCH($C1231,'Policy Characteristics'!$C:$C,0)))</f>
        <v/>
      </c>
    </row>
    <row r="1232" spans="1:18" x14ac:dyDescent="0.25">
      <c r="A1232" s="277" t="str">
        <f>IF(ISBLANK(INDEX('Policy Characteristics'!A:A,MATCH($C1232,'Policy Characteristics'!$C:$C,0))),"",INDEX('Policy Characteristics'!A:A,MATCH($C1232,'Policy Characteristics'!$C:$C,0)))</f>
        <v>Government Revenue Accounting</v>
      </c>
      <c r="B1232" s="286" t="str">
        <f>IF(ISBLANK(INDEX('Policy Characteristics'!B:B,MATCH($C1232,'Policy Characteristics'!$C:$C,0))),"",INDEX('Policy Characteristics'!B:B,MATCH($C1232,'Policy Characteristics'!$C:$C,0)))</f>
        <v>Fuel Tax Revenue</v>
      </c>
      <c r="C1232" s="277" t="str">
        <f t="shared" si="70"/>
        <v>GRA for Fuel Tax Revenue</v>
      </c>
      <c r="D1232" s="1" t="s">
        <v>3046</v>
      </c>
      <c r="F1232" s="1" t="s">
        <v>3050</v>
      </c>
      <c r="H1232" s="44">
        <v>554</v>
      </c>
      <c r="I1232" s="350" t="str">
        <f t="shared" si="71"/>
        <v>Yes</v>
      </c>
      <c r="J1232" s="278" t="str">
        <f>IF(ISBLANK(INDEX('Policy Characteristics'!D:D,MATCH($C1232,'Policy Characteristics'!$C:$C,0))),"",INDEX('Policy Characteristics'!D:D,MATCH($C1232,'Policy Characteristics'!$C:$C,0)))</f>
        <v/>
      </c>
      <c r="K1232" s="277" t="str">
        <f>IF(ISBLANK(INDEX('Policy Characteristics'!E:E,MATCH($C1232,'Policy Characteristics'!$C:$C,0))),"",INDEX('Policy Characteristics'!E:E,MATCH($C1232,'Policy Characteristics'!$C:$C,0)))</f>
        <v>GRA fuel tax revenue</v>
      </c>
      <c r="L1232" s="277">
        <f>IF(ISBLANK(INDEX('Policy Characteristics'!F:F,MATCH($C1232,'Policy Characteristics'!$C:$C,0))),"",INDEX('Policy Characteristics'!F:F,MATCH($C1232,'Policy Characteristics'!$C:$C,0)))</f>
        <v>0</v>
      </c>
      <c r="M1232" s="277">
        <f>IF(ISBLANK(INDEX('Policy Characteristics'!G:G,MATCH($C1232,'Policy Characteristics'!$C:$C,0))),"",INDEX('Policy Characteristics'!G:G,MATCH($C1232,'Policy Characteristics'!$C:$C,0)))</f>
        <v>10</v>
      </c>
      <c r="N1232" s="277">
        <f>IF(ISBLANK(INDEX('Policy Characteristics'!H:H,MATCH($C1232,'Policy Characteristics'!$C:$C,0))),"",INDEX('Policy Characteristics'!H:H,MATCH($C1232,'Policy Characteristics'!$C:$C,0)))</f>
        <v>1</v>
      </c>
      <c r="O1232" s="277" t="str">
        <f>IF(ISBLANK(INDEX('Policy Characteristics'!I:I,MATCH($C1232,'Policy Characteristics'!$C:$C,0))),"",INDEX('Policy Characteristics'!I:I,MATCH($C1232,'Policy Characteristics'!$C:$C,0)))</f>
        <v>weight</v>
      </c>
      <c r="P1232" s="277"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2" s="277" t="str">
        <f>IF(ISBLANK(INDEX('Policy Characteristics'!K:K,MATCH($C1232,'Policy Characteristics'!$C:$C,0))),"",INDEX('Policy Characteristics'!K:K,MATCH($C1232,'Policy Characteristics'!$C:$C,0)))</f>
        <v>io-model.html</v>
      </c>
      <c r="R1232" s="277" t="str">
        <f>IF(ISBLANK(INDEX('Policy Characteristics'!L:L,MATCH($C1232,'Policy Characteristics'!$C:$C,0))),"",INDEX('Policy Characteristics'!L:L,MATCH($C1232,'Policy Characteristics'!$C:$C,0)))</f>
        <v/>
      </c>
    </row>
    <row r="1233" spans="1:18" x14ac:dyDescent="0.25">
      <c r="A1233" s="277" t="str">
        <f>IF(ISBLANK(INDEX('Policy Characteristics'!A:A,MATCH($C1233,'Policy Characteristics'!$C:$C,0))),"",INDEX('Policy Characteristics'!A:A,MATCH($C1233,'Policy Characteristics'!$C:$C,0)))</f>
        <v>Government Revenue Accounting</v>
      </c>
      <c r="B1233" s="286" t="str">
        <f>IF(ISBLANK(INDEX('Policy Characteristics'!B:B,MATCH($C1233,'Policy Characteristics'!$C:$C,0))),"",INDEX('Policy Characteristics'!B:B,MATCH($C1233,'Policy Characteristics'!$C:$C,0)))</f>
        <v>EV Subsidy</v>
      </c>
      <c r="C1233" t="s">
        <v>3035</v>
      </c>
      <c r="D1233" s="1" t="s">
        <v>3042</v>
      </c>
      <c r="F1233" s="1" t="s">
        <v>3047</v>
      </c>
      <c r="H1233" s="44">
        <v>555</v>
      </c>
      <c r="I1233" s="346" t="s">
        <v>44</v>
      </c>
      <c r="J1233" s="278" t="str">
        <f>IF(ISBLANK(INDEX('Policy Characteristics'!D:D,MATCH($C1233,'Policy Characteristics'!$C:$C,0))),"",INDEX('Policy Characteristics'!D:D,MATCH($C1233,'Policy Characteristics'!$C:$C,0)))</f>
        <v/>
      </c>
      <c r="K1233" s="277" t="str">
        <f>IF(ISBLANK(INDEX('Policy Characteristics'!E:E,MATCH($C1233,'Policy Characteristics'!$C:$C,0))),"",INDEX('Policy Characteristics'!E:E,MATCH($C1233,'Policy Characteristics'!$C:$C,0)))</f>
        <v>GRA EV subsidy</v>
      </c>
      <c r="L1233" s="277">
        <f>IF(ISBLANK(INDEX('Policy Characteristics'!F:F,MATCH($C1233,'Policy Characteristics'!$C:$C,0))),"",INDEX('Policy Characteristics'!F:F,MATCH($C1233,'Policy Characteristics'!$C:$C,0)))</f>
        <v>0</v>
      </c>
      <c r="M1233" s="277">
        <f>IF(ISBLANK(INDEX('Policy Characteristics'!G:G,MATCH($C1233,'Policy Characteristics'!$C:$C,0))),"",INDEX('Policy Characteristics'!G:G,MATCH($C1233,'Policy Characteristics'!$C:$C,0)))</f>
        <v>10</v>
      </c>
      <c r="N1233" s="277">
        <f>IF(ISBLANK(INDEX('Policy Characteristics'!H:H,MATCH($C1233,'Policy Characteristics'!$C:$C,0))),"",INDEX('Policy Characteristics'!H:H,MATCH($C1233,'Policy Characteristics'!$C:$C,0)))</f>
        <v>1</v>
      </c>
      <c r="O1233" s="277" t="str">
        <f>IF(ISBLANK(INDEX('Policy Characteristics'!I:I,MATCH($C1233,'Policy Characteristics'!$C:$C,0))),"",INDEX('Policy Characteristics'!I:I,MATCH($C1233,'Policy Characteristics'!$C:$C,0)))</f>
        <v>weight</v>
      </c>
      <c r="P1233" s="27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277" t="str">
        <f>IF(ISBLANK(INDEX('Policy Characteristics'!K:K,MATCH($C1233,'Policy Characteristics'!$C:$C,0))),"",INDEX('Policy Characteristics'!K:K,MATCH($C1233,'Policy Characteristics'!$C:$C,0)))</f>
        <v>io-model.html</v>
      </c>
      <c r="R1233" s="277" t="str">
        <f>IF(ISBLANK(INDEX('Policy Characteristics'!L:L,MATCH($C1233,'Policy Characteristics'!$C:$C,0))),"",INDEX('Policy Characteristics'!L:L,MATCH($C1233,'Policy Characteristics'!$C:$C,0)))</f>
        <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EV Subsidy</v>
      </c>
      <c r="C1234" s="277" t="str">
        <f t="shared" ref="C1234:C1237" si="72">C$1233</f>
        <v>GRA for EV Subsidy</v>
      </c>
      <c r="D1234" s="1" t="s">
        <v>3043</v>
      </c>
      <c r="F1234" s="1" t="s">
        <v>3071</v>
      </c>
      <c r="H1234" s="44">
        <v>556</v>
      </c>
      <c r="I1234" s="350" t="str">
        <f t="shared" ref="I1234:I1237" si="73">I$1233</f>
        <v>Yes</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EV subsidy</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EV Subsidy</v>
      </c>
      <c r="C1235" s="277" t="str">
        <f t="shared" si="72"/>
        <v>GRA for EV Subsidy</v>
      </c>
      <c r="D1235" s="1" t="s">
        <v>3044</v>
      </c>
      <c r="F1235" s="1" t="s">
        <v>3048</v>
      </c>
      <c r="H1235" s="44">
        <v>557</v>
      </c>
      <c r="I1235" s="350" t="str">
        <f t="shared" si="73"/>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EV subsidy</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EV Subsidy</v>
      </c>
      <c r="C1236" s="277" t="str">
        <f t="shared" si="72"/>
        <v>GRA for EV Subsidy</v>
      </c>
      <c r="D1236" s="1" t="s">
        <v>3045</v>
      </c>
      <c r="F1236" s="1" t="s">
        <v>3049</v>
      </c>
      <c r="H1236" s="44">
        <v>558</v>
      </c>
      <c r="I1236" s="350" t="str">
        <f t="shared" si="73"/>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EV subsidy</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EV Subsidy</v>
      </c>
      <c r="C1237" s="277" t="str">
        <f t="shared" si="72"/>
        <v>GRA for EV Subsidy</v>
      </c>
      <c r="D1237" s="1" t="s">
        <v>3046</v>
      </c>
      <c r="F1237" s="1" t="s">
        <v>3050</v>
      </c>
      <c r="H1237" s="44">
        <v>559</v>
      </c>
      <c r="I1237" s="350" t="str">
        <f t="shared" si="73"/>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EV subsidy</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Electricity Generation Subsidy</v>
      </c>
      <c r="C1238" t="s">
        <v>3036</v>
      </c>
      <c r="D1238" s="1" t="s">
        <v>3042</v>
      </c>
      <c r="F1238" s="1" t="s">
        <v>3047</v>
      </c>
      <c r="H1238" s="44">
        <v>560</v>
      </c>
      <c r="I1238" s="346" t="s">
        <v>44</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elec gen subsidy</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Electricity Generation Subsidy</v>
      </c>
      <c r="C1239" s="277" t="str">
        <f t="shared" ref="C1239:C1242" si="74">C$1238</f>
        <v>GRA for Electricity Generation Subsidies</v>
      </c>
      <c r="D1239" s="1" t="s">
        <v>3043</v>
      </c>
      <c r="F1239" s="1" t="s">
        <v>3071</v>
      </c>
      <c r="H1239" s="44">
        <v>561</v>
      </c>
      <c r="I1239" s="350" t="str">
        <f t="shared" ref="I1239:I1242" si="75">I$1238</f>
        <v>Yes</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elec gen subsidy</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Electricity Generation Subsidy</v>
      </c>
      <c r="C1240" s="277" t="str">
        <f t="shared" si="74"/>
        <v>GRA for Electricity Generation Subsidies</v>
      </c>
      <c r="D1240" s="1" t="s">
        <v>3044</v>
      </c>
      <c r="F1240" s="1" t="s">
        <v>3048</v>
      </c>
      <c r="H1240" s="44">
        <v>562</v>
      </c>
      <c r="I1240" s="350" t="str">
        <f t="shared" si="75"/>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elec gen subsidy</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Electricity Generation Subsidy</v>
      </c>
      <c r="C1241" s="277" t="str">
        <f t="shared" si="74"/>
        <v>GRA for Electricity Generation Subsidies</v>
      </c>
      <c r="D1241" s="1" t="s">
        <v>3045</v>
      </c>
      <c r="F1241" s="1" t="s">
        <v>3049</v>
      </c>
      <c r="H1241" s="44">
        <v>563</v>
      </c>
      <c r="I1241" s="350" t="str">
        <f t="shared" si="75"/>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elec gen subsidy</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Electricity Generation Subsidy</v>
      </c>
      <c r="C1242" s="277" t="str">
        <f t="shared" si="74"/>
        <v>GRA for Electricity Generation Subsidies</v>
      </c>
      <c r="D1242" s="1" t="s">
        <v>3046</v>
      </c>
      <c r="F1242" s="1" t="s">
        <v>3050</v>
      </c>
      <c r="H1242" s="44">
        <v>564</v>
      </c>
      <c r="I1242" s="350" t="str">
        <f t="shared" si="75"/>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elec gen subsidy</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Electricity Capacity Construction Subsidy</v>
      </c>
      <c r="C1243" t="s">
        <v>3037</v>
      </c>
      <c r="D1243" s="1" t="s">
        <v>3042</v>
      </c>
      <c r="F1243" s="1" t="s">
        <v>3047</v>
      </c>
      <c r="H1243" s="44">
        <v>565</v>
      </c>
      <c r="I1243" s="346" t="s">
        <v>44</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elec cap const subsidy</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Electricity Capacity Construction Subsidy</v>
      </c>
      <c r="C1244" s="277" t="str">
        <f t="shared" ref="C1244:C1247" si="76">C$1243</f>
        <v>GRA for Electricity Capacity Construction Subsidies</v>
      </c>
      <c r="D1244" s="1" t="s">
        <v>3043</v>
      </c>
      <c r="F1244" s="1" t="s">
        <v>3071</v>
      </c>
      <c r="H1244" s="44">
        <v>566</v>
      </c>
      <c r="I1244" s="350" t="str">
        <f t="shared" ref="I1244:I1247" si="77">I$1243</f>
        <v>Yes</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elec cap const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Electricity Capacity Construction Subsidy</v>
      </c>
      <c r="C1245" s="277" t="str">
        <f t="shared" si="76"/>
        <v>GRA for Electricity Capacity Construction Subsidies</v>
      </c>
      <c r="D1245" s="1" t="s">
        <v>3044</v>
      </c>
      <c r="F1245" s="1" t="s">
        <v>3048</v>
      </c>
      <c r="H1245" s="44">
        <v>567</v>
      </c>
      <c r="I1245" s="350" t="str">
        <f t="shared" si="77"/>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elec cap const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Electricity Capacity Construction Subsidy</v>
      </c>
      <c r="C1246" s="277" t="str">
        <f t="shared" si="76"/>
        <v>GRA for Electricity Capacity Construction Subsidies</v>
      </c>
      <c r="D1246" s="1" t="s">
        <v>3045</v>
      </c>
      <c r="F1246" s="1" t="s">
        <v>3049</v>
      </c>
      <c r="H1246" s="44">
        <v>568</v>
      </c>
      <c r="I1246" s="350" t="str">
        <f t="shared" si="77"/>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elec cap const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Electricity Capacity Construction Subsidy</v>
      </c>
      <c r="C1247" s="277" t="str">
        <f t="shared" si="76"/>
        <v>GRA for Electricity Capacity Construction Subsidies</v>
      </c>
      <c r="D1247" s="1" t="s">
        <v>3046</v>
      </c>
      <c r="F1247" s="1" t="s">
        <v>3050</v>
      </c>
      <c r="H1247" s="44">
        <v>569</v>
      </c>
      <c r="I1247" s="350" t="str">
        <f t="shared" si="77"/>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elec cap const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Distributed Solar Subsidy</v>
      </c>
      <c r="C1248" t="s">
        <v>3038</v>
      </c>
      <c r="D1248" s="1" t="s">
        <v>3042</v>
      </c>
      <c r="F1248" s="1" t="s">
        <v>3047</v>
      </c>
      <c r="H1248" s="44">
        <v>570</v>
      </c>
      <c r="I1248" s="346" t="s">
        <v>44</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dist solar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Distributed Solar Subsidy</v>
      </c>
      <c r="C1249" s="277" t="str">
        <f t="shared" ref="C1249:C1252" si="78">C$1248</f>
        <v>GRA for Distributed Solar Subsidy</v>
      </c>
      <c r="D1249" s="1" t="s">
        <v>3043</v>
      </c>
      <c r="F1249" s="1" t="s">
        <v>3071</v>
      </c>
      <c r="H1249" s="44">
        <v>571</v>
      </c>
      <c r="I1249" s="350" t="str">
        <f t="shared" ref="I1249:I1252" si="79">I$1248</f>
        <v>Yes</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dist solar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Distributed Solar Subsidy</v>
      </c>
      <c r="C1250" s="277" t="str">
        <f t="shared" si="78"/>
        <v>GRA for Distributed Solar Subsidy</v>
      </c>
      <c r="D1250" s="1" t="s">
        <v>3044</v>
      </c>
      <c r="F1250" s="1" t="s">
        <v>3048</v>
      </c>
      <c r="H1250" s="44">
        <v>572</v>
      </c>
      <c r="I1250" s="350" t="str">
        <f t="shared" si="79"/>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dist solar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Distributed Solar Subsidy</v>
      </c>
      <c r="C1251" s="277" t="str">
        <f t="shared" si="78"/>
        <v>GRA for Distributed Solar Subsidy</v>
      </c>
      <c r="D1251" s="1" t="s">
        <v>3045</v>
      </c>
      <c r="F1251" s="1" t="s">
        <v>3049</v>
      </c>
      <c r="H1251" s="44">
        <v>573</v>
      </c>
      <c r="I1251" s="350" t="str">
        <f t="shared" si="79"/>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dist solar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Distributed Solar Subsidy</v>
      </c>
      <c r="C1252" s="277" t="str">
        <f t="shared" si="78"/>
        <v>GRA for Distributed Solar Subsidy</v>
      </c>
      <c r="D1252" s="1" t="s">
        <v>3046</v>
      </c>
      <c r="F1252" s="1" t="s">
        <v>3050</v>
      </c>
      <c r="H1252" s="44">
        <v>574</v>
      </c>
      <c r="I1252" s="350" t="str">
        <f t="shared" si="79"/>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dist solar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Fuel Subsidy</v>
      </c>
      <c r="C1253" t="s">
        <v>3039</v>
      </c>
      <c r="D1253" s="1" t="s">
        <v>3042</v>
      </c>
      <c r="F1253" s="1" t="s">
        <v>3047</v>
      </c>
      <c r="H1253" s="44">
        <v>575</v>
      </c>
      <c r="I1253" s="346" t="s">
        <v>44</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fuel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Fuel Subsidy</v>
      </c>
      <c r="C1254" s="277" t="str">
        <f t="shared" ref="C1254:C1257" si="80">C$1253</f>
        <v>GRA for Fuel Subsidies</v>
      </c>
      <c r="D1254" s="1" t="s">
        <v>3043</v>
      </c>
      <c r="F1254" s="1" t="s">
        <v>3071</v>
      </c>
      <c r="H1254" s="44">
        <v>576</v>
      </c>
      <c r="I1254" s="350" t="str">
        <f t="shared" ref="I1254:I1257" si="81">I$1253</f>
        <v>Yes</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fuel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Fuel Subsidy</v>
      </c>
      <c r="C1255" s="277" t="str">
        <f t="shared" si="80"/>
        <v>GRA for Fuel Subsidies</v>
      </c>
      <c r="D1255" s="1" t="s">
        <v>3044</v>
      </c>
      <c r="F1255" s="1" t="s">
        <v>3048</v>
      </c>
      <c r="H1255" s="44">
        <v>577</v>
      </c>
      <c r="I1255" s="350" t="str">
        <f t="shared" si="81"/>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fuel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Fuel Subsidy</v>
      </c>
      <c r="C1256" s="277" t="str">
        <f t="shared" si="80"/>
        <v>GRA for Fuel Subsidies</v>
      </c>
      <c r="D1256" s="1" t="s">
        <v>3045</v>
      </c>
      <c r="F1256" s="1" t="s">
        <v>3049</v>
      </c>
      <c r="H1256" s="44">
        <v>578</v>
      </c>
      <c r="I1256" s="350" t="str">
        <f t="shared" si="81"/>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fuel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Fuel Subsidy</v>
      </c>
      <c r="C1257" s="277" t="str">
        <f t="shared" si="80"/>
        <v>GRA for Fuel Subsidies</v>
      </c>
      <c r="D1257" s="1" t="s">
        <v>3046</v>
      </c>
      <c r="F1257" s="1" t="s">
        <v>3050</v>
      </c>
      <c r="H1257" s="44">
        <v>579</v>
      </c>
      <c r="I1257" s="350" t="str">
        <f t="shared" si="81"/>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fuel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National Debt Interest</v>
      </c>
      <c r="C1258" t="s">
        <v>3040</v>
      </c>
      <c r="D1258" s="1" t="s">
        <v>3042</v>
      </c>
      <c r="F1258" s="1" t="s">
        <v>3047</v>
      </c>
      <c r="H1258" s="44">
        <v>580</v>
      </c>
      <c r="I1258" s="346" t="s">
        <v>44</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national debt interest</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National Debt Interest</v>
      </c>
      <c r="C1259" s="277" t="str">
        <f t="shared" ref="C1259:C1262" si="82">C$1258</f>
        <v>GRA for National Debt Interest</v>
      </c>
      <c r="D1259" s="1" t="s">
        <v>3043</v>
      </c>
      <c r="F1259" s="1" t="s">
        <v>3071</v>
      </c>
      <c r="H1259" s="44">
        <v>581</v>
      </c>
      <c r="I1259" s="350" t="str">
        <f t="shared" ref="I1259:I1262" si="83">I$1258</f>
        <v>Yes</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national debt interest</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National Debt Interest</v>
      </c>
      <c r="C1260" s="277" t="str">
        <f t="shared" si="82"/>
        <v>GRA for National Debt Interest</v>
      </c>
      <c r="D1260" s="1" t="s">
        <v>3044</v>
      </c>
      <c r="F1260" s="1" t="s">
        <v>3048</v>
      </c>
      <c r="H1260" s="44">
        <v>582</v>
      </c>
      <c r="I1260" s="350" t="str">
        <f t="shared" si="83"/>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national debt interest</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National Debt Interest</v>
      </c>
      <c r="C1261" s="277" t="str">
        <f t="shared" si="82"/>
        <v>GRA for National Debt Interest</v>
      </c>
      <c r="D1261" s="1" t="s">
        <v>3045</v>
      </c>
      <c r="F1261" s="1" t="s">
        <v>3049</v>
      </c>
      <c r="H1261" s="44">
        <v>583</v>
      </c>
      <c r="I1261" s="350" t="str">
        <f t="shared" si="83"/>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national debt interest</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National Debt Interest</v>
      </c>
      <c r="C1262" s="277" t="str">
        <f t="shared" si="82"/>
        <v>GRA for National Debt Interest</v>
      </c>
      <c r="D1262" s="1" t="s">
        <v>3046</v>
      </c>
      <c r="F1262" s="1" t="s">
        <v>3050</v>
      </c>
      <c r="H1262" s="44">
        <v>584</v>
      </c>
      <c r="I1262" s="350" t="str">
        <f t="shared" si="83"/>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national debt interest</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Remaining Government Cash Flows</v>
      </c>
      <c r="C1263" t="s">
        <v>3041</v>
      </c>
      <c r="D1263" s="1" t="s">
        <v>3042</v>
      </c>
      <c r="F1263" s="1" t="s">
        <v>3047</v>
      </c>
      <c r="H1263" s="44">
        <v>585</v>
      </c>
      <c r="I1263" s="346" t="s">
        <v>44</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remaining cash flow changes</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Remaining Government Cash Flows</v>
      </c>
      <c r="C1264" s="277" t="str">
        <f t="shared" ref="C1264" si="84">C$1263</f>
        <v>GRA for Remaining Government Cash Flow Changes</v>
      </c>
      <c r="D1264" s="1" t="s">
        <v>3043</v>
      </c>
      <c r="F1264" s="1" t="s">
        <v>3071</v>
      </c>
      <c r="H1264" s="44">
        <v>586</v>
      </c>
      <c r="I1264" s="350" t="str">
        <f t="shared" ref="I1264:I1267" si="85">I$1263</f>
        <v>Yes</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remaining cash flow changes</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Remaining Government Cash Flows</v>
      </c>
      <c r="C1265" s="277" t="str">
        <f t="shared" ref="C1265:C1267" si="86">C$1263</f>
        <v>GRA for Remaining Government Cash Flow Changes</v>
      </c>
      <c r="D1265" s="1" t="s">
        <v>3044</v>
      </c>
      <c r="F1265" s="1" t="s">
        <v>3048</v>
      </c>
      <c r="H1265" s="44">
        <v>587</v>
      </c>
      <c r="I1265" s="350" t="str">
        <f t="shared" si="85"/>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remaining cash flow changes</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Remaining Government Cash Flows</v>
      </c>
      <c r="C1266" s="277" t="str">
        <f t="shared" si="86"/>
        <v>GRA for Remaining Government Cash Flow Changes</v>
      </c>
      <c r="D1266" s="1" t="s">
        <v>3045</v>
      </c>
      <c r="F1266" s="1" t="s">
        <v>3049</v>
      </c>
      <c r="H1266" s="44">
        <v>588</v>
      </c>
      <c r="I1266" s="350" t="str">
        <f t="shared" si="85"/>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remaining cash flow changes</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Remaining Government Cash Flows</v>
      </c>
      <c r="C1267" s="277" t="str">
        <f t="shared" si="86"/>
        <v>GRA for Remaining Government Cash Flow Changes</v>
      </c>
      <c r="D1267" s="1" t="s">
        <v>3046</v>
      </c>
      <c r="F1267" s="1" t="s">
        <v>3050</v>
      </c>
      <c r="H1267" s="44">
        <v>589</v>
      </c>
      <c r="I1267" s="350" t="str">
        <f t="shared" si="85"/>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remaining cash flow changes</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Control Settings</v>
      </c>
      <c r="B1268" s="286" t="str">
        <f>IF(ISBLANK(INDEX('Policy Characteristics'!B:B,MATCH($C1268,'Policy Characteristics'!$C:$C,0))),"",INDEX('Policy Characteristics'!B:B,MATCH($C1268,'Policy Characteristics'!$C:$C,0)))</f>
        <v>COVID-19 Recession</v>
      </c>
      <c r="C1268" s="1" t="s">
        <v>3593</v>
      </c>
      <c r="H1268" s="44">
        <v>543</v>
      </c>
      <c r="I1268" s="346" t="s">
        <v>45</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settings exogenous GDP adjustment</v>
      </c>
      <c r="L1268" s="383">
        <f>IF(ISBLANK(INDEX('Policy Characteristics'!F:F,MATCH($C1268,'Policy Characteristics'!$C:$C,0))),"",INDEX('Policy Characteristics'!F:F,MATCH($C1268,'Policy Characteristics'!$C:$C,0)))</f>
        <v>0</v>
      </c>
      <c r="M1268" s="383">
        <f>IF(ISBLANK(INDEX('Policy Characteristics'!G:G,MATCH($C1268,'Policy Characteristics'!$C:$C,0))),"",INDEX('Policy Characteristics'!G:G,MATCH($C1268,'Policy Characteristics'!$C:$C,0)))</f>
        <v>1</v>
      </c>
      <c r="N1268" s="383">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on/off</v>
      </c>
      <c r="P1268" s="277" t="str">
        <f>IF(ISBLANK(INDEX('Policy Characteristics'!J:J,MATCH($C1268,'Policy Characteristics'!$C:$C,0))),"",INDEX('Policy Characteristics'!J:J,MATCH($C1268,'Policy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68" s="277" t="str">
        <f>IF(ISBLANK(INDEX('Policy Characteristics'!K:K,MATCH($C1268,'Policy Characteristics'!$C:$C,0))),"",INDEX('Policy Characteristics'!K:K,MATCH($C1268,'Policy Characteristics'!$C:$C,0)))</f>
        <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Control Settings</v>
      </c>
      <c r="B1269" s="286" t="str">
        <f>IF(ISBLANK(INDEX('Policy Characteristics'!B:B,MATCH($C1269,'Policy Characteristics'!$C:$C,0))),"",INDEX('Policy Characteristics'!B:B,MATCH($C1269,'Policy Characteristics'!$C:$C,0)))</f>
        <v>Use 20-Year GWP Values</v>
      </c>
      <c r="C1269" t="s">
        <v>3414</v>
      </c>
      <c r="H1269" s="44">
        <v>1601</v>
      </c>
      <c r="I1269" s="346" t="s">
        <v>45</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
      </c>
      <c r="L1269" s="383">
        <f>IF(ISBLANK(INDEX('Policy Characteristics'!F:F,MATCH($C1269,'Policy Characteristics'!$C:$C,0))),"",INDEX('Policy Characteristics'!F:F,MATCH($C1269,'Policy Characteristics'!$C:$C,0)))</f>
        <v>0</v>
      </c>
      <c r="M1269" s="383">
        <f>IF(ISBLANK(INDEX('Policy Characteristics'!G:G,MATCH($C1269,'Policy Characteristics'!$C:$C,0))),"",INDEX('Policy Characteristics'!G:G,MATCH($C1269,'Policy Characteristics'!$C:$C,0)))</f>
        <v>1</v>
      </c>
      <c r="N1269" s="383">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on/off</v>
      </c>
      <c r="P1269" s="277" t="str">
        <f>IF(ISBLANK(INDEX('Policy Characteristics'!J:J,MATCH($C1269,'Policy Characteristics'!$C:$C,0))),"",INDEX('Policy Characteristics'!J:J,MATCH($C1269,'Policy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69" s="277" t="str">
        <f>IF(ISBLANK(INDEX('Policy Characteristics'!K:K,MATCH($C1269,'Policy Characteristics'!$C:$C,0))),"",INDEX('Policy Characteristics'!K:K,MATCH($C1269,'Policy Characteristics'!$C:$C,0)))</f>
        <v/>
      </c>
      <c r="R1269" s="277" t="str">
        <f>IF(ISBLANK(INDEX('Policy Characteristics'!L:L,MATCH($C1269,'Policy Characteristics'!$C:$C,0))),"",INDEX('Policy Characteristics'!L:L,MATCH($C1269,'Policy Characteristics'!$C:$C,0)))</f>
        <v/>
      </c>
    </row>
  </sheetData>
  <sortState xmlns:xlrd2="http://schemas.microsoft.com/office/spreadsheetml/2017/richdata2" ref="A118:I138">
    <sortCondition ref="B118:B138"/>
  </sortState>
  <conditionalFormatting sqref="I1189 I78:I87 I1:I9 I12:I19 I24 I33:I36 I43:I46 I53:I59 I38:I39 I48:I49 I63:I76 I1173:I1187 I1228 I1233 I1238 I1243 I1248 I1253 I1258 I1263 I89 I1138:I1170 I1191:I1221 I337 I340 I343 I346 I349 I352 I355 I357:I365 I367 I369:I377 I1223 I1268:I1048576 I453:I1136 I114:I335">
    <cfRule type="containsText" dxfId="56" priority="130" operator="containsText" text="No">
      <formula>NOT(ISERROR(SEARCH("No",I1)))</formula>
    </cfRule>
  </conditionalFormatting>
  <conditionalFormatting sqref="I1190">
    <cfRule type="containsText" dxfId="55" priority="129" operator="containsText" text="No">
      <formula>NOT(ISERROR(SEARCH("No",I1190)))</formula>
    </cfRule>
  </conditionalFormatting>
  <conditionalFormatting sqref="I22 I32 I42 I52">
    <cfRule type="containsText" dxfId="54" priority="128" operator="containsText" text="No">
      <formula>NOT(ISERROR(SEARCH("No",I22)))</formula>
    </cfRule>
  </conditionalFormatting>
  <conditionalFormatting sqref="I77">
    <cfRule type="containsText" dxfId="53" priority="122" operator="containsText" text="No">
      <formula>NOT(ISERROR(SEARCH("No",I77)))</formula>
    </cfRule>
  </conditionalFormatting>
  <conditionalFormatting sqref="I88">
    <cfRule type="containsText" dxfId="52" priority="117" operator="containsText" text="No">
      <formula>NOT(ISERROR(SEARCH("No",I88)))</formula>
    </cfRule>
  </conditionalFormatting>
  <conditionalFormatting sqref="I1137">
    <cfRule type="containsText" dxfId="51" priority="116" operator="containsText" text="No">
      <formula>NOT(ISERROR(SEARCH("No",I1137)))</formula>
    </cfRule>
  </conditionalFormatting>
  <conditionalFormatting sqref="I1188">
    <cfRule type="containsText" dxfId="50" priority="115" operator="containsText" text="No">
      <formula>NOT(ISERROR(SEARCH("No",I1188)))</formula>
    </cfRule>
  </conditionalFormatting>
  <conditionalFormatting sqref="I60:I62">
    <cfRule type="containsText" dxfId="49" priority="109" operator="containsText" text="No">
      <formula>NOT(ISERROR(SEARCH("No",I60)))</formula>
    </cfRule>
  </conditionalFormatting>
  <conditionalFormatting sqref="I50:I51">
    <cfRule type="containsText" dxfId="48" priority="108" operator="containsText" text="No">
      <formula>NOT(ISERROR(SEARCH("No",I50)))</formula>
    </cfRule>
  </conditionalFormatting>
  <conditionalFormatting sqref="I40:I41">
    <cfRule type="containsText" dxfId="47" priority="107" operator="containsText" text="No">
      <formula>NOT(ISERROR(SEARCH("No",I40)))</formula>
    </cfRule>
  </conditionalFormatting>
  <conditionalFormatting sqref="I30:I31">
    <cfRule type="containsText" dxfId="46" priority="106" operator="containsText" text="No">
      <formula>NOT(ISERROR(SEARCH("No",I30)))</formula>
    </cfRule>
  </conditionalFormatting>
  <conditionalFormatting sqref="I20:I21">
    <cfRule type="containsText" dxfId="45" priority="105" operator="containsText" text="No">
      <formula>NOT(ISERROR(SEARCH("No",I20)))</formula>
    </cfRule>
  </conditionalFormatting>
  <conditionalFormatting sqref="I10:I11">
    <cfRule type="containsText" dxfId="44" priority="104" operator="containsText" text="No">
      <formula>NOT(ISERROR(SEARCH("No",I10)))</formula>
    </cfRule>
  </conditionalFormatting>
  <conditionalFormatting sqref="I23">
    <cfRule type="containsText" dxfId="43" priority="103" operator="containsText" text="No">
      <formula>NOT(ISERROR(SEARCH("No",I23)))</formula>
    </cfRule>
  </conditionalFormatting>
  <conditionalFormatting sqref="I25:I29">
    <cfRule type="containsText" dxfId="42" priority="102" operator="containsText" text="No">
      <formula>NOT(ISERROR(SEARCH("No",I25)))</formula>
    </cfRule>
  </conditionalFormatting>
  <conditionalFormatting sqref="I37">
    <cfRule type="containsText" dxfId="41" priority="101" operator="containsText" text="No">
      <formula>NOT(ISERROR(SEARCH("No",I37)))</formula>
    </cfRule>
  </conditionalFormatting>
  <conditionalFormatting sqref="I47">
    <cfRule type="containsText" dxfId="40" priority="100" operator="containsText" text="No">
      <formula>NOT(ISERROR(SEARCH("No",I47)))</formula>
    </cfRule>
  </conditionalFormatting>
  <conditionalFormatting sqref="I1171:I1172">
    <cfRule type="containsText" dxfId="39" priority="67" operator="containsText" text="No">
      <formula>NOT(ISERROR(SEARCH("No",I1171)))</formula>
    </cfRule>
  </conditionalFormatting>
  <conditionalFormatting sqref="I1222">
    <cfRule type="containsText" dxfId="38" priority="66" operator="containsText" text="No">
      <formula>NOT(ISERROR(SEARCH("No",I1222)))</formula>
    </cfRule>
  </conditionalFormatting>
  <conditionalFormatting sqref="I737:I956 I958:I986">
    <cfRule type="containsText" dxfId="37" priority="41" operator="containsText" text="No">
      <formula>NOT(ISERROR(SEARCH("No",I737)))</formula>
    </cfRule>
  </conditionalFormatting>
  <conditionalFormatting sqref="I91 I95:I96 I98:I101">
    <cfRule type="containsText" dxfId="36" priority="33" operator="containsText" text="No">
      <formula>NOT(ISERROR(SEARCH("No",I91)))</formula>
    </cfRule>
  </conditionalFormatting>
  <conditionalFormatting sqref="I90">
    <cfRule type="containsText" dxfId="35" priority="32" operator="containsText" text="No">
      <formula>NOT(ISERROR(SEARCH("No",I90)))</formula>
    </cfRule>
  </conditionalFormatting>
  <conditionalFormatting sqref="I94">
    <cfRule type="containsText" dxfId="34" priority="28" operator="containsText" text="No">
      <formula>NOT(ISERROR(SEARCH("No",I94)))</formula>
    </cfRule>
  </conditionalFormatting>
  <conditionalFormatting sqref="I97">
    <cfRule type="containsText" dxfId="33" priority="26" operator="containsText" text="No">
      <formula>NOT(ISERROR(SEARCH("No",I97)))</formula>
    </cfRule>
  </conditionalFormatting>
  <conditionalFormatting sqref="I93">
    <cfRule type="containsText" dxfId="32" priority="29" operator="containsText" text="No">
      <formula>NOT(ISERROR(SEARCH("No",I93)))</formula>
    </cfRule>
  </conditionalFormatting>
  <conditionalFormatting sqref="I92">
    <cfRule type="containsText" dxfId="31" priority="27" operator="containsText" text="No">
      <formula>NOT(ISERROR(SEARCH("No",I92)))</formula>
    </cfRule>
  </conditionalFormatting>
  <conditionalFormatting sqref="I417 I419 I421:I423 I425 I427:I431 I433 I435 I437 I439 I441 I443 I445 I447">
    <cfRule type="containsText" dxfId="30" priority="25" operator="containsText" text="No">
      <formula>NOT(ISERROR(SEARCH("No",I417)))</formula>
    </cfRule>
  </conditionalFormatting>
  <conditionalFormatting sqref="I404">
    <cfRule type="containsText" dxfId="29" priority="22" operator="containsText" text="No">
      <formula>NOT(ISERROR(SEARCH("No",I404)))</formula>
    </cfRule>
  </conditionalFormatting>
  <conditionalFormatting sqref="I403">
    <cfRule type="containsText" dxfId="28" priority="23" operator="containsText" text="No">
      <formula>NOT(ISERROR(SEARCH("No",I403)))</formula>
    </cfRule>
  </conditionalFormatting>
  <conditionalFormatting sqref="I405:I408">
    <cfRule type="containsText" dxfId="27" priority="21" operator="containsText" text="No">
      <formula>NOT(ISERROR(SEARCH("No",I405)))</formula>
    </cfRule>
  </conditionalFormatting>
  <conditionalFormatting sqref="I409:I410">
    <cfRule type="containsText" dxfId="26" priority="20" operator="containsText" text="No">
      <formula>NOT(ISERROR(SEARCH("No",I409)))</formula>
    </cfRule>
  </conditionalFormatting>
  <conditionalFormatting sqref="I411 I413 I415">
    <cfRule type="containsText" dxfId="25" priority="19" operator="containsText" text="No">
      <formula>NOT(ISERROR(SEARCH("No",I411)))</formula>
    </cfRule>
  </conditionalFormatting>
  <conditionalFormatting sqref="I449:I452">
    <cfRule type="containsText" dxfId="24" priority="18" operator="containsText" text="No">
      <formula>NOT(ISERROR(SEARCH("No",I449)))</formula>
    </cfRule>
  </conditionalFormatting>
  <conditionalFormatting sqref="I957">
    <cfRule type="containsText" dxfId="23" priority="17" operator="containsText" text="No">
      <formula>NOT(ISERROR(SEARCH("No",I957)))</formula>
    </cfRule>
  </conditionalFormatting>
  <conditionalFormatting sqref="I420 I418 I416 I414 I412">
    <cfRule type="containsText" dxfId="22" priority="16" operator="containsText" text="No">
      <formula>NOT(ISERROR(SEARCH("No",I412)))</formula>
    </cfRule>
  </conditionalFormatting>
  <conditionalFormatting sqref="I426 I424">
    <cfRule type="containsText" dxfId="21" priority="15" operator="containsText" text="No">
      <formula>NOT(ISERROR(SEARCH("No",I424)))</formula>
    </cfRule>
  </conditionalFormatting>
  <conditionalFormatting sqref="I432">
    <cfRule type="containsText" dxfId="20" priority="14" operator="containsText" text="No">
      <formula>NOT(ISERROR(SEARCH("No",I432)))</formula>
    </cfRule>
  </conditionalFormatting>
  <conditionalFormatting sqref="I448 I446 I444 I442 I440 I438 I436 I434">
    <cfRule type="containsText" dxfId="19" priority="13" operator="containsText" text="No">
      <formula>NOT(ISERROR(SEARCH("No",I434)))</formula>
    </cfRule>
  </conditionalFormatting>
  <conditionalFormatting sqref="I378:I402">
    <cfRule type="containsText" dxfId="18" priority="12" operator="containsText" text="No">
      <formula>NOT(ISERROR(SEARCH("No",I378)))</formula>
    </cfRule>
  </conditionalFormatting>
  <conditionalFormatting sqref="I338 I336">
    <cfRule type="containsText" dxfId="17" priority="10" operator="containsText" text="No">
      <formula>NOT(ISERROR(SEARCH("No",I336)))</formula>
    </cfRule>
  </conditionalFormatting>
  <conditionalFormatting sqref="I341 I339">
    <cfRule type="containsText" dxfId="16" priority="9" operator="containsText" text="No">
      <formula>NOT(ISERROR(SEARCH("No",I339)))</formula>
    </cfRule>
  </conditionalFormatting>
  <conditionalFormatting sqref="I356 I353:I354 I350:I351 I347:I348 I344:I345 I342">
    <cfRule type="containsText" dxfId="15" priority="8" operator="containsText" text="No">
      <formula>NOT(ISERROR(SEARCH("No",I342)))</formula>
    </cfRule>
  </conditionalFormatting>
  <conditionalFormatting sqref="I368 I366">
    <cfRule type="containsText" dxfId="14" priority="7" operator="containsText" text="No">
      <formula>NOT(ISERROR(SEARCH("No",I366)))</formula>
    </cfRule>
  </conditionalFormatting>
  <conditionalFormatting sqref="I102">
    <cfRule type="containsText" dxfId="13" priority="6" operator="containsText" text="No">
      <formula>NOT(ISERROR(SEARCH("No",I102)))</formula>
    </cfRule>
  </conditionalFormatting>
  <conditionalFormatting sqref="I104 I112">
    <cfRule type="containsText" dxfId="12" priority="5" operator="containsText" text="No">
      <formula>NOT(ISERROR(SEARCH("No",I104)))</formula>
    </cfRule>
  </conditionalFormatting>
  <conditionalFormatting sqref="I113">
    <cfRule type="containsText" dxfId="11" priority="4" operator="containsText" text="No">
      <formula>NOT(ISERROR(SEARCH("No",I113)))</formula>
    </cfRule>
  </conditionalFormatting>
  <conditionalFormatting sqref="I103">
    <cfRule type="containsText" dxfId="10" priority="3" operator="containsText" text="No">
      <formula>NOT(ISERROR(SEARCH("No",I103)))</formula>
    </cfRule>
  </conditionalFormatting>
  <conditionalFormatting sqref="I105">
    <cfRule type="containsText" dxfId="9" priority="2" operator="containsText" text="No">
      <formula>NOT(ISERROR(SEARCH("No",I105)))</formula>
    </cfRule>
  </conditionalFormatting>
  <conditionalFormatting sqref="I106:I111">
    <cfRule type="containsText" dxfId="8" priority="1" operator="containsText" text="No">
      <formula>NOT(ISERROR(SEARCH("No",I106)))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6" t="s">
        <v>2893</v>
      </c>
      <c r="B1" s="386"/>
    </row>
    <row r="2" spans="1:2" x14ac:dyDescent="0.25">
      <c r="A2" s="206" t="s">
        <v>2894</v>
      </c>
      <c r="B2" s="206" t="s">
        <v>2895</v>
      </c>
    </row>
    <row r="3" spans="1:2" x14ac:dyDescent="0.25">
      <c r="A3" s="207" t="s">
        <v>375</v>
      </c>
      <c r="B3" t="str">
        <f>A3</f>
        <v>million metric tons / year</v>
      </c>
    </row>
    <row r="4" spans="1:2" x14ac:dyDescent="0.25">
      <c r="A4" s="207" t="s">
        <v>3417</v>
      </c>
      <c r="B4" t="str">
        <f>A4</f>
        <v>g CO2e / 2020 dollar</v>
      </c>
    </row>
    <row r="5" spans="1:2" x14ac:dyDescent="0.25">
      <c r="A5" s="208" t="s">
        <v>2360</v>
      </c>
      <c r="B5" t="str">
        <f t="shared" ref="B5:B43" si="0">A5</f>
        <v>thousand metric tons / year</v>
      </c>
    </row>
    <row r="6" spans="1:2" x14ac:dyDescent="0.25">
      <c r="A6" s="208" t="s">
        <v>3418</v>
      </c>
      <c r="B6" t="str">
        <f>A6</f>
        <v>g CO2 / 2020 dollar</v>
      </c>
    </row>
    <row r="7" spans="1:2" ht="30" x14ac:dyDescent="0.25">
      <c r="A7" s="208" t="s">
        <v>3452</v>
      </c>
      <c r="B7" t="str">
        <f t="shared" si="0"/>
        <v>2020 dollars / metric ton CO2e abated, Annual average abatement (million metric tons CO2e)</v>
      </c>
    </row>
    <row r="8" spans="1:2" x14ac:dyDescent="0.25">
      <c r="A8" s="208" t="s">
        <v>3419</v>
      </c>
      <c r="B8" t="str">
        <f t="shared" si="0"/>
        <v>billion 2020 dollars / year</v>
      </c>
    </row>
    <row r="9" spans="1:2" x14ac:dyDescent="0.25">
      <c r="A9" s="208" t="s">
        <v>3420</v>
      </c>
      <c r="B9" t="str">
        <f t="shared" si="0"/>
        <v>billion 2020 dollars</v>
      </c>
    </row>
    <row r="10" spans="1:2" x14ac:dyDescent="0.25">
      <c r="A10" s="208" t="s">
        <v>2937</v>
      </c>
      <c r="B10" t="str">
        <f t="shared" si="0"/>
        <v>jobs</v>
      </c>
    </row>
    <row r="11" spans="1:2" x14ac:dyDescent="0.25">
      <c r="A11" s="208" t="s">
        <v>2979</v>
      </c>
      <c r="B11" t="str">
        <f t="shared" si="0"/>
        <v>incidents / year</v>
      </c>
    </row>
    <row r="12" spans="1:2" x14ac:dyDescent="0.25">
      <c r="A12" s="208" t="s">
        <v>2956</v>
      </c>
      <c r="B12" t="str">
        <f t="shared" si="0"/>
        <v>% change</v>
      </c>
    </row>
    <row r="13" spans="1:2" x14ac:dyDescent="0.25">
      <c r="A13" s="208" t="s">
        <v>3421</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3494</v>
      </c>
      <c r="B16" t="str">
        <f t="shared" si="0"/>
        <v>%</v>
      </c>
    </row>
    <row r="17" spans="1:2" x14ac:dyDescent="0.25">
      <c r="A17" s="208" t="s">
        <v>3495</v>
      </c>
      <c r="B17" t="str">
        <f t="shared" si="0"/>
        <v>metric tons CO2e / megawatt-hour (MWh)</v>
      </c>
    </row>
    <row r="18" spans="1:2" x14ac:dyDescent="0.25">
      <c r="A18" s="208" t="s">
        <v>3508</v>
      </c>
      <c r="B18" t="str">
        <f t="shared" si="0"/>
        <v>kilowatt-hour / 2020 dollar</v>
      </c>
    </row>
    <row r="19" spans="1:2" x14ac:dyDescent="0.25">
      <c r="A19" s="208" t="s">
        <v>378</v>
      </c>
      <c r="B19" t="str">
        <f t="shared" si="0"/>
        <v>gigawatts (GW) / year</v>
      </c>
    </row>
    <row r="20" spans="1:2" x14ac:dyDescent="0.25">
      <c r="A20" s="208" t="s">
        <v>3422</v>
      </c>
      <c r="B20" t="str">
        <f t="shared" si="0"/>
        <v>2020 dollars / megawatt-hour (MWh)</v>
      </c>
    </row>
    <row r="21" spans="1:2" x14ac:dyDescent="0.25">
      <c r="A21" s="208" t="s">
        <v>2507</v>
      </c>
      <c r="B21" t="str">
        <f t="shared" si="0"/>
        <v>cubic km / yr</v>
      </c>
    </row>
    <row r="22" spans="1:2" x14ac:dyDescent="0.25">
      <c r="A22" s="208" t="s">
        <v>2423</v>
      </c>
      <c r="B22" t="str">
        <f t="shared" si="0"/>
        <v>trillion passenger-miles / year</v>
      </c>
    </row>
    <row r="23" spans="1:2" x14ac:dyDescent="0.25">
      <c r="A23" s="208" t="s">
        <v>2424</v>
      </c>
      <c r="B23" t="str">
        <f t="shared" si="0"/>
        <v>trillion freight ton-miles / year</v>
      </c>
    </row>
    <row r="24" spans="1:2" x14ac:dyDescent="0.25">
      <c r="A24" s="208" t="s">
        <v>503</v>
      </c>
      <c r="B24" t="str">
        <f t="shared" si="0"/>
        <v>million vehicles / year</v>
      </c>
    </row>
    <row r="25" spans="1:2" x14ac:dyDescent="0.25">
      <c r="A25" s="208" t="s">
        <v>2401</v>
      </c>
      <c r="B25" t="str">
        <f t="shared" si="0"/>
        <v>thousand vehicles / year</v>
      </c>
    </row>
    <row r="26" spans="1:2" x14ac:dyDescent="0.25">
      <c r="A26" s="208" t="s">
        <v>2400</v>
      </c>
      <c r="B26" t="str">
        <f t="shared" si="0"/>
        <v>million vehicles</v>
      </c>
    </row>
    <row r="27" spans="1:2" x14ac:dyDescent="0.25">
      <c r="A27" s="208" t="s">
        <v>2433</v>
      </c>
      <c r="B27" t="str">
        <f t="shared" si="0"/>
        <v>thousand vehicles</v>
      </c>
    </row>
    <row r="28" spans="1:2" x14ac:dyDescent="0.25">
      <c r="A28" s="208" t="s">
        <v>481</v>
      </c>
      <c r="B28" t="str">
        <f t="shared" si="0"/>
        <v>quads / year</v>
      </c>
    </row>
    <row r="29" spans="1:2" x14ac:dyDescent="0.25">
      <c r="A29" s="208" t="s">
        <v>3423</v>
      </c>
      <c r="B29" t="str">
        <f>A29</f>
        <v>thousand BTU / 2020 dollar</v>
      </c>
    </row>
    <row r="30" spans="1:2" x14ac:dyDescent="0.25">
      <c r="A30" s="208" t="s">
        <v>2406</v>
      </c>
      <c r="B30" t="str">
        <f t="shared" si="0"/>
        <v>millions of short tons / year</v>
      </c>
    </row>
    <row r="31" spans="1:2" x14ac:dyDescent="0.25">
      <c r="A31" s="208" t="s">
        <v>2407</v>
      </c>
      <c r="B31" t="str">
        <f t="shared" si="0"/>
        <v>trillion cubic feet / year</v>
      </c>
    </row>
    <row r="32" spans="1:2" x14ac:dyDescent="0.25">
      <c r="A32" s="208" t="s">
        <v>3454</v>
      </c>
      <c r="B32" t="str">
        <f t="shared" si="0"/>
        <v>million barrels of oil / year</v>
      </c>
    </row>
    <row r="33" spans="1:2" x14ac:dyDescent="0.25">
      <c r="A33" s="208" t="s">
        <v>2705</v>
      </c>
      <c r="B33" t="str">
        <f t="shared" si="0"/>
        <v>million gallons / year</v>
      </c>
    </row>
    <row r="34" spans="1:2" x14ac:dyDescent="0.25">
      <c r="A34" s="208" t="s">
        <v>2468</v>
      </c>
      <c r="B34" t="str">
        <f t="shared" si="0"/>
        <v>trillion BTU / year</v>
      </c>
    </row>
    <row r="35" spans="1:2" x14ac:dyDescent="0.25">
      <c r="A35" s="208" t="s">
        <v>3424</v>
      </c>
      <c r="B35" t="str">
        <f t="shared" si="0"/>
        <v>2020 dollars / short ton</v>
      </c>
    </row>
    <row r="36" spans="1:2" x14ac:dyDescent="0.25">
      <c r="A36" s="208" t="s">
        <v>3425</v>
      </c>
      <c r="B36" t="str">
        <f t="shared" si="0"/>
        <v>2020 dollars / thousand cubic feet</v>
      </c>
    </row>
    <row r="37" spans="1:2" x14ac:dyDescent="0.25">
      <c r="A37" s="208" t="s">
        <v>3426</v>
      </c>
      <c r="B37" t="str">
        <f t="shared" si="0"/>
        <v>2020 dollars / gallon</v>
      </c>
    </row>
    <row r="38" spans="1:2" x14ac:dyDescent="0.25">
      <c r="A38" s="208" t="s">
        <v>3453</v>
      </c>
      <c r="B38" t="str">
        <f t="shared" si="0"/>
        <v>2020 dollars / barrel of oil</v>
      </c>
    </row>
    <row r="39" spans="1:2" x14ac:dyDescent="0.25">
      <c r="A39" s="208" t="s">
        <v>3427</v>
      </c>
      <c r="B39" t="str">
        <f t="shared" si="0"/>
        <v>2020 dollars / kg</v>
      </c>
    </row>
    <row r="40" spans="1:2" x14ac:dyDescent="0.25">
      <c r="A40" s="208" t="s">
        <v>3428</v>
      </c>
      <c r="B40" t="str">
        <f t="shared" si="0"/>
        <v>2020 dollars / kilowatt-hour (kWh)</v>
      </c>
    </row>
    <row r="41" spans="1:2" x14ac:dyDescent="0.25">
      <c r="A41" s="208" t="s">
        <v>3429</v>
      </c>
      <c r="B41" t="str">
        <f t="shared" si="0"/>
        <v>cost of eqpt. to capture 1 metric ton CO2e/yr (2020 dollars)</v>
      </c>
    </row>
    <row r="42" spans="1:2" x14ac:dyDescent="0.25">
      <c r="A42" s="208" t="s">
        <v>3430</v>
      </c>
      <c r="B42" t="str">
        <f t="shared" si="0"/>
        <v>million 2020 dollars / megawatt (MW)</v>
      </c>
    </row>
    <row r="43" spans="1:2" x14ac:dyDescent="0.25">
      <c r="A43" s="208" t="s">
        <v>3431</v>
      </c>
      <c r="B43" t="str">
        <f t="shared" si="0"/>
        <v>cost of eqpt. to produce 1 kg H2/yr (2020 dollars)</v>
      </c>
    </row>
    <row r="45" spans="1:2" x14ac:dyDescent="0.25">
      <c r="A45" s="386" t="s">
        <v>2897</v>
      </c>
      <c r="B45" s="386"/>
    </row>
    <row r="46" spans="1:2" x14ac:dyDescent="0.25">
      <c r="A46" s="206" t="s">
        <v>2894</v>
      </c>
      <c r="B46" s="206" t="s">
        <v>2895</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2351</v>
      </c>
      <c r="B1" s="173" t="s">
        <v>2352</v>
      </c>
      <c r="C1" s="209" t="s">
        <v>2896</v>
      </c>
      <c r="D1" s="173" t="s">
        <v>61</v>
      </c>
      <c r="E1" s="173" t="s">
        <v>63</v>
      </c>
      <c r="F1" s="173" t="s">
        <v>463</v>
      </c>
      <c r="G1" s="173" t="s">
        <v>62</v>
      </c>
      <c r="H1" s="173" t="s">
        <v>2361</v>
      </c>
      <c r="I1" s="174" t="s">
        <v>321</v>
      </c>
      <c r="J1" s="212" t="s">
        <v>3051</v>
      </c>
      <c r="K1" s="212" t="s">
        <v>3052</v>
      </c>
      <c r="L1" s="212" t="s">
        <v>3053</v>
      </c>
      <c r="M1" s="212" t="s">
        <v>3054</v>
      </c>
      <c r="N1" s="212" t="s">
        <v>3055</v>
      </c>
      <c r="O1" s="212" t="s">
        <v>3056</v>
      </c>
      <c r="P1" s="212" t="s">
        <v>3057</v>
      </c>
      <c r="Q1" s="212" t="s">
        <v>3058</v>
      </c>
      <c r="R1" s="212" t="s">
        <v>3059</v>
      </c>
      <c r="S1" s="212" t="s">
        <v>3060</v>
      </c>
    </row>
    <row r="2" spans="1:19" ht="90" x14ac:dyDescent="0.25">
      <c r="A2" s="2" t="s">
        <v>2366</v>
      </c>
      <c r="B2" s="1" t="s">
        <v>2367</v>
      </c>
      <c r="C2" s="44">
        <v>1</v>
      </c>
      <c r="D2" s="1" t="s">
        <v>64</v>
      </c>
      <c r="E2" s="1" t="s">
        <v>65</v>
      </c>
      <c r="F2" s="1" t="str">
        <f>UnitControlCenter!$B$3</f>
        <v>million metric tons / year</v>
      </c>
      <c r="G2" s="1" t="s">
        <v>182</v>
      </c>
      <c r="J2" s="1" t="s">
        <v>3246</v>
      </c>
      <c r="K2" s="1">
        <v>2030</v>
      </c>
      <c r="L2" s="5">
        <f>0.48*'Target Calculations'!B695</f>
        <v>3278.0814281650214</v>
      </c>
      <c r="M2" s="5">
        <f>0.5*'Target Calculations'!B695</f>
        <v>3414.6681543385639</v>
      </c>
      <c r="N2" s="1" t="s">
        <v>3247</v>
      </c>
    </row>
    <row r="3" spans="1:19" x14ac:dyDescent="0.25">
      <c r="A3" s="2" t="s">
        <v>2366</v>
      </c>
      <c r="B3" s="1" t="s">
        <v>2368</v>
      </c>
      <c r="C3" s="49">
        <v>1</v>
      </c>
      <c r="D3" s="2" t="s">
        <v>64</v>
      </c>
      <c r="E3" s="2" t="s">
        <v>65</v>
      </c>
      <c r="F3" s="1" t="str">
        <f>UnitControlCenter!$B$3</f>
        <v>million metric tons / year</v>
      </c>
      <c r="G3" s="1" t="s">
        <v>2350</v>
      </c>
    </row>
    <row r="4" spans="1:19" ht="90" x14ac:dyDescent="0.25">
      <c r="A4" s="2" t="s">
        <v>2366</v>
      </c>
      <c r="B4" s="2" t="s">
        <v>2369</v>
      </c>
      <c r="C4" s="44">
        <v>1</v>
      </c>
      <c r="D4" s="1" t="s">
        <v>66</v>
      </c>
      <c r="E4" s="1" t="s">
        <v>67</v>
      </c>
      <c r="F4" s="1" t="str">
        <f>UnitControlCenter!$B$3</f>
        <v>million metric tons / year</v>
      </c>
      <c r="G4" s="1" t="s">
        <v>2873</v>
      </c>
      <c r="H4" s="1" t="s">
        <v>2874</v>
      </c>
      <c r="I4" s="1" t="s">
        <v>2875</v>
      </c>
    </row>
    <row r="5" spans="1:19" ht="30" x14ac:dyDescent="0.25">
      <c r="A5" s="2" t="s">
        <v>2366</v>
      </c>
      <c r="B5" s="2" t="s">
        <v>2370</v>
      </c>
      <c r="C5" s="44">
        <v>1</v>
      </c>
      <c r="D5" s="1" t="s">
        <v>66</v>
      </c>
      <c r="E5" s="1" t="s">
        <v>67</v>
      </c>
      <c r="F5" s="1" t="str">
        <f>UnitControlCenter!$B$3</f>
        <v>million metric tons / year</v>
      </c>
      <c r="G5" s="1" t="s">
        <v>2876</v>
      </c>
      <c r="H5" s="1" t="s">
        <v>2877</v>
      </c>
      <c r="I5" s="1" t="s">
        <v>2878</v>
      </c>
    </row>
    <row r="6" spans="1:19" ht="30" x14ac:dyDescent="0.25">
      <c r="A6" s="2" t="s">
        <v>2366</v>
      </c>
      <c r="B6" s="2" t="s">
        <v>2371</v>
      </c>
      <c r="C6" s="44">
        <v>1</v>
      </c>
      <c r="D6" s="1" t="s">
        <v>66</v>
      </c>
      <c r="E6" s="1" t="s">
        <v>67</v>
      </c>
      <c r="F6" s="1" t="str">
        <f>UnitControlCenter!$B$3</f>
        <v>million metric tons / year</v>
      </c>
      <c r="G6" s="1" t="s">
        <v>2673</v>
      </c>
      <c r="H6" s="1" t="s">
        <v>2674</v>
      </c>
      <c r="I6" s="1" t="s">
        <v>2675</v>
      </c>
    </row>
    <row r="7" spans="1:19" x14ac:dyDescent="0.25">
      <c r="A7" s="2" t="s">
        <v>2366</v>
      </c>
      <c r="B7" s="2" t="s">
        <v>2947</v>
      </c>
      <c r="C7" s="44">
        <v>0</v>
      </c>
      <c r="D7" s="1" t="s">
        <v>64</v>
      </c>
      <c r="E7" s="1" t="s">
        <v>65</v>
      </c>
      <c r="F7" s="1" t="str">
        <f>UnitControlCenter!$B$4</f>
        <v>g CO2e / 2020 dollar</v>
      </c>
      <c r="G7" s="1" t="s">
        <v>2899</v>
      </c>
    </row>
    <row r="8" spans="1:19" x14ac:dyDescent="0.25">
      <c r="A8" s="2" t="s">
        <v>2366</v>
      </c>
      <c r="B8" s="2" t="s">
        <v>136</v>
      </c>
      <c r="C8" s="44">
        <v>1</v>
      </c>
      <c r="D8" s="1" t="s">
        <v>64</v>
      </c>
      <c r="E8" s="1" t="s">
        <v>65</v>
      </c>
      <c r="F8" s="1" t="str">
        <f>UnitControlCenter!$B$3</f>
        <v>million metric tons / year</v>
      </c>
      <c r="G8" s="1" t="s">
        <v>2473</v>
      </c>
    </row>
    <row r="9" spans="1:19" x14ac:dyDescent="0.25">
      <c r="A9" s="2" t="s">
        <v>2366</v>
      </c>
      <c r="B9" s="2" t="s">
        <v>2471</v>
      </c>
      <c r="C9" s="44">
        <v>1</v>
      </c>
      <c r="D9" s="1" t="s">
        <v>64</v>
      </c>
      <c r="E9" s="1" t="s">
        <v>65</v>
      </c>
      <c r="F9" s="1" t="str">
        <f>UnitControlCenter!$B$3</f>
        <v>million metric tons / year</v>
      </c>
      <c r="G9" s="1" t="s">
        <v>2474</v>
      </c>
    </row>
    <row r="10" spans="1:19" x14ac:dyDescent="0.25">
      <c r="A10" s="2" t="s">
        <v>2366</v>
      </c>
      <c r="B10" s="2" t="s">
        <v>2536</v>
      </c>
      <c r="C10" s="44">
        <v>1</v>
      </c>
      <c r="D10" s="1" t="s">
        <v>64</v>
      </c>
      <c r="E10" s="1" t="s">
        <v>65</v>
      </c>
      <c r="F10" s="1" t="str">
        <f>UnitControlCenter!$B$3</f>
        <v>million metric tons / year</v>
      </c>
      <c r="G10" s="1" t="s">
        <v>2544</v>
      </c>
    </row>
    <row r="11" spans="1:19" x14ac:dyDescent="0.25">
      <c r="A11" s="2" t="s">
        <v>2366</v>
      </c>
      <c r="B11" s="2" t="s">
        <v>94</v>
      </c>
      <c r="C11" s="44">
        <v>1</v>
      </c>
      <c r="D11" s="1" t="s">
        <v>64</v>
      </c>
      <c r="E11" s="1" t="s">
        <v>65</v>
      </c>
      <c r="F11" s="1" t="str">
        <f>UnitControlCenter!$B$3</f>
        <v>million metric tons / year</v>
      </c>
      <c r="G11" s="1" t="s">
        <v>2475</v>
      </c>
    </row>
    <row r="12" spans="1:19" x14ac:dyDescent="0.25">
      <c r="A12" s="2" t="s">
        <v>2366</v>
      </c>
      <c r="B12" s="2" t="s">
        <v>9</v>
      </c>
      <c r="C12" s="44">
        <v>1</v>
      </c>
      <c r="D12" s="1" t="s">
        <v>64</v>
      </c>
      <c r="E12" s="1" t="s">
        <v>65</v>
      </c>
      <c r="F12" s="1" t="str">
        <f>UnitControlCenter!$B$3</f>
        <v>million metric tons / year</v>
      </c>
      <c r="G12" s="1" t="s">
        <v>2494</v>
      </c>
    </row>
    <row r="13" spans="1:19" x14ac:dyDescent="0.25">
      <c r="A13" s="2" t="s">
        <v>2366</v>
      </c>
      <c r="B13" s="2" t="s">
        <v>2472</v>
      </c>
      <c r="C13" s="44">
        <v>1</v>
      </c>
      <c r="D13" s="1" t="s">
        <v>64</v>
      </c>
      <c r="E13" s="1" t="s">
        <v>65</v>
      </c>
      <c r="F13" s="1" t="str">
        <f>UnitControlCenter!$B$3</f>
        <v>million metric tons / year</v>
      </c>
      <c r="G13" s="1" t="s">
        <v>2476</v>
      </c>
    </row>
    <row r="14" spans="1:19" x14ac:dyDescent="0.25">
      <c r="A14" s="2" t="s">
        <v>2366</v>
      </c>
      <c r="B14" s="2" t="s">
        <v>4</v>
      </c>
      <c r="C14" s="44">
        <v>1</v>
      </c>
      <c r="D14" s="1" t="s">
        <v>64</v>
      </c>
      <c r="E14" s="1" t="s">
        <v>65</v>
      </c>
      <c r="F14" s="1" t="str">
        <f>UnitControlCenter!$B$3</f>
        <v>million metric tons / year</v>
      </c>
      <c r="G14" s="1" t="s">
        <v>2477</v>
      </c>
    </row>
    <row r="15" spans="1:19" ht="15.75" thickBot="1" x14ac:dyDescent="0.3">
      <c r="A15" s="203" t="s">
        <v>2366</v>
      </c>
      <c r="B15" s="203" t="s">
        <v>2481</v>
      </c>
      <c r="C15" s="210">
        <v>1</v>
      </c>
      <c r="D15" s="204" t="s">
        <v>64</v>
      </c>
      <c r="E15" s="204" t="s">
        <v>65</v>
      </c>
      <c r="F15" s="204" t="str">
        <f>UnitControlCenter!$B$3</f>
        <v>million metric tons / year</v>
      </c>
      <c r="G15" s="204" t="s">
        <v>2478</v>
      </c>
      <c r="H15" s="204"/>
      <c r="I15" s="204"/>
      <c r="J15" s="204"/>
      <c r="K15" s="204"/>
      <c r="L15" s="204"/>
      <c r="M15" s="204"/>
      <c r="N15" s="204"/>
      <c r="O15" s="204"/>
      <c r="P15" s="204"/>
      <c r="Q15" s="204"/>
      <c r="R15" s="204"/>
      <c r="S15" s="204"/>
    </row>
    <row r="16" spans="1:19" ht="105" x14ac:dyDescent="0.25">
      <c r="A16" s="2" t="s">
        <v>2372</v>
      </c>
      <c r="B16" s="2" t="s">
        <v>2247</v>
      </c>
      <c r="C16" s="44">
        <v>1</v>
      </c>
      <c r="D16" s="1" t="s">
        <v>66</v>
      </c>
      <c r="E16" s="1" t="s">
        <v>67</v>
      </c>
      <c r="F16" s="1" t="str">
        <f>UnitControlCenter!$B$3</f>
        <v>million metric tons / year</v>
      </c>
      <c r="G16" s="1" t="s">
        <v>3460</v>
      </c>
      <c r="H16" s="1" t="s">
        <v>2874</v>
      </c>
      <c r="I16" s="1" t="s">
        <v>2875</v>
      </c>
    </row>
    <row r="17" spans="1:19" ht="105" x14ac:dyDescent="0.25">
      <c r="A17" s="2" t="s">
        <v>2372</v>
      </c>
      <c r="B17" s="2" t="s">
        <v>2263</v>
      </c>
      <c r="C17" s="44">
        <v>1</v>
      </c>
      <c r="D17" s="1" t="s">
        <v>66</v>
      </c>
      <c r="E17" s="1" t="s">
        <v>67</v>
      </c>
      <c r="F17" s="1" t="str">
        <f>UnitControlCenter!$B$3</f>
        <v>million metric tons / year</v>
      </c>
      <c r="G17" s="1" t="s">
        <v>3480</v>
      </c>
      <c r="H17" s="1" t="s">
        <v>2874</v>
      </c>
      <c r="I17" s="1" t="s">
        <v>3469</v>
      </c>
    </row>
    <row r="18" spans="1:19" ht="105" x14ac:dyDescent="0.25">
      <c r="A18" s="2" t="s">
        <v>2372</v>
      </c>
      <c r="B18" s="2" t="s">
        <v>2265</v>
      </c>
      <c r="C18" s="44">
        <v>1</v>
      </c>
      <c r="D18" s="1" t="s">
        <v>66</v>
      </c>
      <c r="E18" s="1" t="s">
        <v>67</v>
      </c>
      <c r="F18" s="1" t="str">
        <f>UnitControlCenter!$B$3</f>
        <v>million metric tons / year</v>
      </c>
      <c r="G18" s="1" t="s">
        <v>3481</v>
      </c>
      <c r="H18" s="1" t="s">
        <v>2874</v>
      </c>
      <c r="I18" s="1" t="s">
        <v>3470</v>
      </c>
    </row>
    <row r="19" spans="1:19" ht="105" x14ac:dyDescent="0.25">
      <c r="A19" s="2" t="s">
        <v>2372</v>
      </c>
      <c r="B19" s="2" t="s">
        <v>2359</v>
      </c>
      <c r="C19" s="44">
        <v>1</v>
      </c>
      <c r="D19" s="1" t="s">
        <v>66</v>
      </c>
      <c r="E19" s="1" t="s">
        <v>67</v>
      </c>
      <c r="F19" s="1" t="str">
        <f>UnitControlCenter!$B$3</f>
        <v>million metric tons / year</v>
      </c>
      <c r="G19" s="1" t="s">
        <v>3482</v>
      </c>
      <c r="H19" s="1" t="s">
        <v>2874</v>
      </c>
      <c r="I19" s="1" t="s">
        <v>3471</v>
      </c>
    </row>
    <row r="20" spans="1:19" ht="105" x14ac:dyDescent="0.25">
      <c r="A20" s="2" t="s">
        <v>2372</v>
      </c>
      <c r="B20" s="2" t="s">
        <v>2358</v>
      </c>
      <c r="C20" s="44">
        <v>1</v>
      </c>
      <c r="D20" s="1" t="s">
        <v>66</v>
      </c>
      <c r="E20" s="1" t="s">
        <v>67</v>
      </c>
      <c r="F20" s="1" t="str">
        <f>UnitControlCenter!$B$5</f>
        <v>thousand metric tons / year</v>
      </c>
      <c r="G20" s="1" t="s">
        <v>3483</v>
      </c>
      <c r="H20" s="1" t="s">
        <v>2874</v>
      </c>
      <c r="I20" s="1" t="s">
        <v>3472</v>
      </c>
    </row>
    <row r="21" spans="1:19" ht="105" x14ac:dyDescent="0.25">
      <c r="A21" s="2" t="s">
        <v>2372</v>
      </c>
      <c r="B21" s="2" t="s">
        <v>2254</v>
      </c>
      <c r="C21" s="44">
        <v>1</v>
      </c>
      <c r="D21" s="1" t="s">
        <v>66</v>
      </c>
      <c r="E21" s="1" t="s">
        <v>67</v>
      </c>
      <c r="F21" s="1" t="str">
        <f>UnitControlCenter!$B$5</f>
        <v>thousand metric tons / year</v>
      </c>
      <c r="G21" s="1" t="s">
        <v>3484</v>
      </c>
      <c r="H21" s="1" t="s">
        <v>2874</v>
      </c>
      <c r="I21" s="1" t="s">
        <v>3473</v>
      </c>
    </row>
    <row r="22" spans="1:19" ht="105" x14ac:dyDescent="0.25">
      <c r="A22" s="2" t="s">
        <v>2372</v>
      </c>
      <c r="B22" s="2" t="s">
        <v>2259</v>
      </c>
      <c r="C22" s="44">
        <v>1</v>
      </c>
      <c r="D22" s="1" t="s">
        <v>66</v>
      </c>
      <c r="E22" s="1" t="s">
        <v>67</v>
      </c>
      <c r="F22" s="1" t="str">
        <f>UnitControlCenter!$B$5</f>
        <v>thousand metric tons / year</v>
      </c>
      <c r="G22" s="1" t="s">
        <v>3485</v>
      </c>
      <c r="H22" s="1" t="s">
        <v>2874</v>
      </c>
      <c r="I22" s="1" t="s">
        <v>3474</v>
      </c>
    </row>
    <row r="23" spans="1:19" ht="105" x14ac:dyDescent="0.25">
      <c r="A23" s="2" t="s">
        <v>2372</v>
      </c>
      <c r="B23" s="2" t="s">
        <v>2261</v>
      </c>
      <c r="C23" s="44">
        <v>1</v>
      </c>
      <c r="D23" s="1" t="s">
        <v>66</v>
      </c>
      <c r="E23" s="1" t="s">
        <v>67</v>
      </c>
      <c r="F23" s="1" t="str">
        <f>UnitControlCenter!$B$5</f>
        <v>thousand metric tons / year</v>
      </c>
      <c r="G23" s="1" t="s">
        <v>3486</v>
      </c>
      <c r="H23" s="1" t="s">
        <v>2874</v>
      </c>
      <c r="I23" s="1" t="s">
        <v>3475</v>
      </c>
    </row>
    <row r="24" spans="1:19" ht="105" x14ac:dyDescent="0.25">
      <c r="A24" s="2" t="s">
        <v>2372</v>
      </c>
      <c r="B24" s="2" t="s">
        <v>2252</v>
      </c>
      <c r="C24" s="44">
        <v>1</v>
      </c>
      <c r="D24" s="1" t="s">
        <v>66</v>
      </c>
      <c r="E24" s="1" t="s">
        <v>67</v>
      </c>
      <c r="F24" s="1" t="str">
        <f>UnitControlCenter!$B$3</f>
        <v>million metric tons / year</v>
      </c>
      <c r="G24" s="1" t="s">
        <v>3487</v>
      </c>
      <c r="H24" s="1" t="s">
        <v>2874</v>
      </c>
      <c r="I24" s="1" t="s">
        <v>3476</v>
      </c>
    </row>
    <row r="25" spans="1:19" ht="105" x14ac:dyDescent="0.25">
      <c r="A25" s="2" t="s">
        <v>2372</v>
      </c>
      <c r="B25" s="2" t="s">
        <v>2249</v>
      </c>
      <c r="C25" s="44">
        <v>1</v>
      </c>
      <c r="D25" s="1" t="s">
        <v>66</v>
      </c>
      <c r="E25" s="1" t="s">
        <v>67</v>
      </c>
      <c r="F25" s="1" t="str">
        <f>UnitControlCenter!$B$5</f>
        <v>thousand metric tons / year</v>
      </c>
      <c r="G25" s="1" t="s">
        <v>3488</v>
      </c>
      <c r="H25" s="1" t="s">
        <v>2874</v>
      </c>
      <c r="I25" s="1" t="s">
        <v>3477</v>
      </c>
    </row>
    <row r="26" spans="1:19" ht="105" x14ac:dyDescent="0.25">
      <c r="A26" s="2" t="s">
        <v>2372</v>
      </c>
      <c r="B26" s="2" t="s">
        <v>2257</v>
      </c>
      <c r="C26" s="44">
        <v>1</v>
      </c>
      <c r="D26" s="1" t="s">
        <v>66</v>
      </c>
      <c r="E26" s="1" t="s">
        <v>67</v>
      </c>
      <c r="F26" s="1" t="str">
        <f>UnitControlCenter!$B$3</f>
        <v>million metric tons / year</v>
      </c>
      <c r="G26" s="1" t="s">
        <v>3489</v>
      </c>
      <c r="H26" s="1" t="s">
        <v>2874</v>
      </c>
      <c r="I26" s="1" t="s">
        <v>3478</v>
      </c>
    </row>
    <row r="27" spans="1:19" ht="105.75" thickBot="1" x14ac:dyDescent="0.3">
      <c r="A27" s="203" t="s">
        <v>2372</v>
      </c>
      <c r="B27" s="203" t="s">
        <v>512</v>
      </c>
      <c r="C27" s="210">
        <v>1</v>
      </c>
      <c r="D27" s="1" t="s">
        <v>66</v>
      </c>
      <c r="E27" s="1" t="s">
        <v>67</v>
      </c>
      <c r="F27" s="204" t="str">
        <f>UnitControlCenter!$B$3</f>
        <v>million metric tons / year</v>
      </c>
      <c r="G27" s="1" t="s">
        <v>3490</v>
      </c>
      <c r="H27" s="1" t="s">
        <v>2874</v>
      </c>
      <c r="I27" s="1" t="s">
        <v>3479</v>
      </c>
      <c r="J27" s="204"/>
      <c r="K27" s="204"/>
      <c r="L27" s="204"/>
      <c r="M27" s="204"/>
      <c r="N27" s="204"/>
      <c r="O27" s="204"/>
      <c r="P27" s="204"/>
      <c r="Q27" s="204"/>
      <c r="R27" s="204"/>
      <c r="S27" s="204"/>
    </row>
    <row r="28" spans="1:19" ht="75" x14ac:dyDescent="0.25">
      <c r="A28" s="2" t="s">
        <v>2373</v>
      </c>
      <c r="B28" s="2" t="s">
        <v>2369</v>
      </c>
      <c r="C28" s="44">
        <v>1</v>
      </c>
      <c r="D28" s="1" t="s">
        <v>66</v>
      </c>
      <c r="E28" s="1" t="s">
        <v>67</v>
      </c>
      <c r="F28" s="1" t="str">
        <f>UnitControlCenter!$B$3</f>
        <v>million metric tons / year</v>
      </c>
      <c r="G28" s="1" t="s">
        <v>2959</v>
      </c>
      <c r="H28" s="1" t="s">
        <v>2960</v>
      </c>
      <c r="I28" s="1" t="s">
        <v>2961</v>
      </c>
    </row>
    <row r="29" spans="1:19" ht="105" x14ac:dyDescent="0.25">
      <c r="A29" s="2" t="s">
        <v>2373</v>
      </c>
      <c r="B29" s="2" t="s">
        <v>2545</v>
      </c>
      <c r="C29" s="44">
        <v>1</v>
      </c>
      <c r="D29" s="1" t="s">
        <v>66</v>
      </c>
      <c r="E29" s="1" t="s">
        <v>67</v>
      </c>
      <c r="F29" s="1" t="str">
        <f>UnitControlCenter!$B$3</f>
        <v>million metric tons / year</v>
      </c>
      <c r="G29" s="1" t="s">
        <v>2962</v>
      </c>
      <c r="H29" s="1" t="s">
        <v>2963</v>
      </c>
      <c r="I29" s="1" t="s">
        <v>2964</v>
      </c>
    </row>
    <row r="30" spans="1:19" ht="60" x14ac:dyDescent="0.25">
      <c r="A30" s="2" t="s">
        <v>2373</v>
      </c>
      <c r="B30" s="2" t="s">
        <v>2374</v>
      </c>
      <c r="C30" s="44">
        <v>1</v>
      </c>
      <c r="D30" s="1" t="s">
        <v>66</v>
      </c>
      <c r="E30" s="1" t="s">
        <v>67</v>
      </c>
      <c r="F30" s="1" t="str">
        <f>UnitControlCenter!$B$3</f>
        <v>million metric tons / year</v>
      </c>
      <c r="G30" s="1" t="s">
        <v>2965</v>
      </c>
      <c r="H30" s="1" t="s">
        <v>2966</v>
      </c>
      <c r="I30" s="1" t="s">
        <v>2967</v>
      </c>
    </row>
    <row r="31" spans="1:19" ht="15.75" thickBot="1" x14ac:dyDescent="0.3">
      <c r="A31" s="203" t="s">
        <v>2373</v>
      </c>
      <c r="B31" s="203" t="s">
        <v>2947</v>
      </c>
      <c r="C31" s="210">
        <v>0</v>
      </c>
      <c r="D31" s="204" t="s">
        <v>64</v>
      </c>
      <c r="E31" s="204" t="s">
        <v>65</v>
      </c>
      <c r="F31" s="204" t="str">
        <f>UnitControlCenter!$B$6</f>
        <v>g CO2 / 2020 dollar</v>
      </c>
      <c r="G31" s="204" t="s">
        <v>2898</v>
      </c>
      <c r="H31" s="204"/>
      <c r="I31" s="204"/>
      <c r="J31" s="204"/>
      <c r="K31" s="204"/>
      <c r="L31" s="204"/>
      <c r="M31" s="204"/>
      <c r="N31" s="204"/>
      <c r="O31" s="204"/>
      <c r="P31" s="204"/>
      <c r="Q31" s="204"/>
      <c r="R31" s="204"/>
      <c r="S31" s="204"/>
    </row>
    <row r="32" spans="1:19" ht="105" x14ac:dyDescent="0.25">
      <c r="A32" s="2" t="s">
        <v>2804</v>
      </c>
      <c r="B32" s="2" t="s">
        <v>2638</v>
      </c>
      <c r="C32" s="44">
        <v>1</v>
      </c>
      <c r="D32" s="1" t="s">
        <v>64</v>
      </c>
      <c r="E32" s="1" t="s">
        <v>3066</v>
      </c>
      <c r="F32" s="1" t="str">
        <f>UnitControlCenter!$B$3</f>
        <v>million metric tons / year</v>
      </c>
      <c r="G32" s="1" t="s">
        <v>3110</v>
      </c>
    </row>
    <row r="33" spans="1:19" x14ac:dyDescent="0.25">
      <c r="A33" s="2" t="s">
        <v>2804</v>
      </c>
      <c r="B33" s="2" t="s">
        <v>136</v>
      </c>
      <c r="C33" s="44">
        <v>1</v>
      </c>
      <c r="D33" s="1" t="s">
        <v>64</v>
      </c>
      <c r="E33" s="1" t="s">
        <v>3066</v>
      </c>
      <c r="F33" s="1" t="str">
        <f>UnitControlCenter!$B$3</f>
        <v>million metric tons / year</v>
      </c>
      <c r="G33" s="1" t="s">
        <v>2473</v>
      </c>
    </row>
    <row r="34" spans="1:19" x14ac:dyDescent="0.25">
      <c r="A34" s="2" t="s">
        <v>2804</v>
      </c>
      <c r="B34" s="2" t="s">
        <v>2471</v>
      </c>
      <c r="C34" s="44">
        <v>1</v>
      </c>
      <c r="D34" s="1" t="s">
        <v>64</v>
      </c>
      <c r="E34" s="1" t="s">
        <v>3066</v>
      </c>
      <c r="F34" s="1" t="str">
        <f>UnitControlCenter!$B$3</f>
        <v>million metric tons / year</v>
      </c>
      <c r="G34" s="1" t="s">
        <v>2474</v>
      </c>
    </row>
    <row r="35" spans="1:19" x14ac:dyDescent="0.25">
      <c r="A35" s="2" t="s">
        <v>2804</v>
      </c>
      <c r="B35" s="2" t="s">
        <v>2536</v>
      </c>
      <c r="C35" s="44">
        <v>1</v>
      </c>
      <c r="D35" s="1" t="s">
        <v>64</v>
      </c>
      <c r="E35" s="1" t="s">
        <v>3066</v>
      </c>
      <c r="F35" s="1" t="str">
        <f>UnitControlCenter!$B$3</f>
        <v>million metric tons / year</v>
      </c>
      <c r="G35" s="1" t="s">
        <v>2544</v>
      </c>
    </row>
    <row r="36" spans="1:19" x14ac:dyDescent="0.25">
      <c r="A36" s="2" t="s">
        <v>2804</v>
      </c>
      <c r="B36" s="2" t="s">
        <v>94</v>
      </c>
      <c r="C36" s="44">
        <v>1</v>
      </c>
      <c r="D36" s="1" t="s">
        <v>64</v>
      </c>
      <c r="E36" s="1" t="s">
        <v>3066</v>
      </c>
      <c r="F36" s="1" t="str">
        <f>UnitControlCenter!$B$3</f>
        <v>million metric tons / year</v>
      </c>
      <c r="G36" s="1" t="s">
        <v>2475</v>
      </c>
    </row>
    <row r="37" spans="1:19" ht="30" x14ac:dyDescent="0.25">
      <c r="A37" s="2" t="s">
        <v>2804</v>
      </c>
      <c r="B37" s="2" t="s">
        <v>9</v>
      </c>
      <c r="C37" s="44">
        <v>1</v>
      </c>
      <c r="D37" s="1" t="s">
        <v>64</v>
      </c>
      <c r="E37" s="1" t="s">
        <v>3066</v>
      </c>
      <c r="F37" s="1" t="str">
        <f>UnitControlCenter!$B$3</f>
        <v>million metric tons / year</v>
      </c>
      <c r="G37" s="1" t="s">
        <v>3111</v>
      </c>
    </row>
    <row r="38" spans="1:19" ht="15.75" thickBot="1" x14ac:dyDescent="0.3">
      <c r="A38" s="203" t="s">
        <v>2804</v>
      </c>
      <c r="B38" s="203" t="s">
        <v>4</v>
      </c>
      <c r="C38" s="210">
        <v>1</v>
      </c>
      <c r="D38" s="204" t="s">
        <v>64</v>
      </c>
      <c r="E38" s="204" t="s">
        <v>3066</v>
      </c>
      <c r="F38" s="204" t="str">
        <f>UnitControlCenter!$B$3</f>
        <v>million metric tons / year</v>
      </c>
      <c r="G38" s="204" t="s">
        <v>2477</v>
      </c>
      <c r="H38" s="204"/>
      <c r="I38" s="204"/>
      <c r="J38" s="204"/>
      <c r="K38" s="204"/>
      <c r="L38" s="204"/>
      <c r="M38" s="204"/>
      <c r="N38" s="204"/>
      <c r="O38" s="204"/>
      <c r="P38" s="204"/>
      <c r="Q38" s="204"/>
      <c r="R38" s="204"/>
      <c r="S38" s="204"/>
    </row>
    <row r="39" spans="1:19" ht="45" x14ac:dyDescent="0.25">
      <c r="A39" s="2" t="s">
        <v>379</v>
      </c>
      <c r="B39" s="2" t="s">
        <v>3019</v>
      </c>
      <c r="C39" s="44">
        <v>1</v>
      </c>
      <c r="D39" s="1" t="s">
        <v>66</v>
      </c>
      <c r="E39" s="1" t="s">
        <v>462</v>
      </c>
      <c r="F39" s="1" t="str">
        <f>UnitControlCenter!$B$7</f>
        <v>2020 dollars / metric ton CO2e abated, Annual average abatement (million metric tons CO2e)</v>
      </c>
      <c r="G39" s="1" t="s">
        <v>3112</v>
      </c>
    </row>
    <row r="40" spans="1:19" ht="45.75" thickBot="1" x14ac:dyDescent="0.3">
      <c r="A40" s="203" t="s">
        <v>379</v>
      </c>
      <c r="B40" s="203" t="s">
        <v>3020</v>
      </c>
      <c r="C40" s="210">
        <v>1</v>
      </c>
      <c r="D40" s="204" t="s">
        <v>66</v>
      </c>
      <c r="E40" s="204" t="s">
        <v>462</v>
      </c>
      <c r="F40" s="204" t="str">
        <f>UnitControlCenter!$B$7</f>
        <v>2020 dollars / metric ton CO2e abated, Annual average abatement (million metric tons CO2e)</v>
      </c>
      <c r="G40" s="204" t="s">
        <v>3112</v>
      </c>
      <c r="H40" s="204"/>
      <c r="I40" s="204"/>
      <c r="J40" s="204"/>
      <c r="K40" s="204"/>
      <c r="L40" s="204"/>
      <c r="M40" s="204"/>
      <c r="N40" s="204"/>
      <c r="O40" s="204"/>
      <c r="P40" s="204"/>
      <c r="Q40" s="204"/>
      <c r="R40" s="204"/>
      <c r="S40" s="204"/>
    </row>
    <row r="41" spans="1:19" ht="45" x14ac:dyDescent="0.25">
      <c r="A41" s="2" t="s">
        <v>2375</v>
      </c>
      <c r="B41" s="2" t="s">
        <v>3024</v>
      </c>
      <c r="C41" s="44">
        <v>1</v>
      </c>
      <c r="D41" s="1" t="s">
        <v>66</v>
      </c>
      <c r="E41" s="1" t="s">
        <v>65</v>
      </c>
      <c r="F41" s="1" t="str">
        <f>UnitControlCenter!$B$8</f>
        <v>billion 2020 dollars / year</v>
      </c>
      <c r="G41" s="1" t="s">
        <v>3021</v>
      </c>
      <c r="H41" s="1" t="s">
        <v>2457</v>
      </c>
      <c r="I41" s="1" t="s">
        <v>2441</v>
      </c>
    </row>
    <row r="42" spans="1:19" x14ac:dyDescent="0.25">
      <c r="A42" s="2" t="s">
        <v>2375</v>
      </c>
      <c r="B42" s="202" t="s">
        <v>2824</v>
      </c>
      <c r="C42" s="44">
        <v>1</v>
      </c>
      <c r="D42" s="1" t="s">
        <v>64</v>
      </c>
      <c r="E42" s="1" t="s">
        <v>65</v>
      </c>
      <c r="F42" s="1" t="str">
        <f>UnitControlCenter!$B$8</f>
        <v>billion 2020 dollars / year</v>
      </c>
      <c r="G42" s="1" t="s">
        <v>2818</v>
      </c>
    </row>
    <row r="43" spans="1:19" ht="75" x14ac:dyDescent="0.25">
      <c r="A43" s="2" t="s">
        <v>2375</v>
      </c>
      <c r="B43" s="2" t="s">
        <v>3010</v>
      </c>
      <c r="C43" s="44">
        <v>1</v>
      </c>
      <c r="D43" s="1" t="s">
        <v>66</v>
      </c>
      <c r="E43" s="1" t="s">
        <v>67</v>
      </c>
      <c r="F43" s="1" t="str">
        <f>UnitControlCenter!$B$8</f>
        <v>billion 2020 dollars / year</v>
      </c>
      <c r="G43" s="1" t="s">
        <v>3011</v>
      </c>
      <c r="H43" s="1" t="s">
        <v>3012</v>
      </c>
      <c r="I43" s="1" t="s">
        <v>3013</v>
      </c>
    </row>
    <row r="44" spans="1:19" ht="30" x14ac:dyDescent="0.25">
      <c r="A44" s="2" t="s">
        <v>2375</v>
      </c>
      <c r="B44" s="202" t="s">
        <v>3014</v>
      </c>
      <c r="C44" s="44">
        <v>1</v>
      </c>
      <c r="D44" s="1" t="s">
        <v>64</v>
      </c>
      <c r="E44" s="1" t="s">
        <v>65</v>
      </c>
      <c r="F44" s="1" t="str">
        <f>UnitControlCenter!$B$9</f>
        <v>billion 2020 dollars</v>
      </c>
      <c r="G44" s="1" t="s">
        <v>3015</v>
      </c>
    </row>
    <row r="45" spans="1:19" ht="30" x14ac:dyDescent="0.25">
      <c r="A45" s="2" t="s">
        <v>2375</v>
      </c>
      <c r="B45" s="202" t="s">
        <v>3016</v>
      </c>
      <c r="C45" s="44">
        <v>1</v>
      </c>
      <c r="D45" s="1" t="s">
        <v>64</v>
      </c>
      <c r="E45" s="1" t="s">
        <v>65</v>
      </c>
      <c r="F45" s="1" t="str">
        <f>UnitControlCenter!$B$8</f>
        <v>billion 2020 dollars / year</v>
      </c>
      <c r="G45" s="1" t="s">
        <v>3017</v>
      </c>
    </row>
    <row r="46" spans="1:19" ht="135.75" thickBot="1" x14ac:dyDescent="0.3">
      <c r="A46" s="203" t="s">
        <v>2375</v>
      </c>
      <c r="B46" s="205" t="s">
        <v>3105</v>
      </c>
      <c r="C46" s="210">
        <v>1</v>
      </c>
      <c r="D46" s="204" t="s">
        <v>66</v>
      </c>
      <c r="E46" s="204" t="s">
        <v>65</v>
      </c>
      <c r="F46" s="204" t="str">
        <f>UnitControlCenter!$B$8</f>
        <v>billion 2020 dollars / year</v>
      </c>
      <c r="G46" s="204" t="s">
        <v>3109</v>
      </c>
      <c r="H46" s="204" t="s">
        <v>3106</v>
      </c>
      <c r="I46" s="204" t="s">
        <v>3108</v>
      </c>
      <c r="J46" s="204"/>
      <c r="K46" s="204"/>
      <c r="L46" s="204"/>
      <c r="M46" s="204"/>
      <c r="N46" s="204"/>
      <c r="O46" s="204"/>
      <c r="P46" s="204"/>
      <c r="Q46" s="204"/>
      <c r="R46" s="204"/>
      <c r="S46" s="204"/>
    </row>
    <row r="47" spans="1:19" ht="45" x14ac:dyDescent="0.25">
      <c r="A47" s="2" t="s">
        <v>2934</v>
      </c>
      <c r="B47" s="202" t="s">
        <v>2951</v>
      </c>
      <c r="C47" s="44">
        <v>1</v>
      </c>
      <c r="D47" s="1" t="s">
        <v>66</v>
      </c>
      <c r="E47" s="1" t="s">
        <v>65</v>
      </c>
      <c r="F47" s="1" t="str">
        <f>UnitControlCenter!$B$10</f>
        <v>jobs</v>
      </c>
      <c r="G47" s="1" t="s">
        <v>2942</v>
      </c>
      <c r="H47" s="1" t="s">
        <v>2941</v>
      </c>
      <c r="I47" s="1" t="s">
        <v>2442</v>
      </c>
    </row>
    <row r="48" spans="1:19" ht="30" x14ac:dyDescent="0.25">
      <c r="A48" s="2" t="s">
        <v>2934</v>
      </c>
      <c r="B48" s="202" t="s">
        <v>3396</v>
      </c>
      <c r="C48" s="44">
        <v>0</v>
      </c>
      <c r="D48" s="1" t="s">
        <v>66</v>
      </c>
      <c r="E48" s="1" t="s">
        <v>67</v>
      </c>
      <c r="F48" s="1" t="str">
        <f>UnitControlCenter!$B$10</f>
        <v>jobs</v>
      </c>
      <c r="G48" s="1" t="s">
        <v>3268</v>
      </c>
      <c r="H48" s="1" t="s">
        <v>3269</v>
      </c>
      <c r="I48" s="1" t="s">
        <v>3270</v>
      </c>
    </row>
    <row r="49" spans="1:9" ht="30" x14ac:dyDescent="0.25">
      <c r="A49" s="2" t="s">
        <v>2934</v>
      </c>
      <c r="B49" s="202" t="s">
        <v>3397</v>
      </c>
      <c r="C49" s="44">
        <v>0</v>
      </c>
      <c r="D49" s="1" t="s">
        <v>66</v>
      </c>
      <c r="E49" s="1" t="s">
        <v>65</v>
      </c>
      <c r="F49" s="1" t="str">
        <f>UnitControlCenter!$B$12</f>
        <v>% change</v>
      </c>
      <c r="G49" s="1" t="s">
        <v>3287</v>
      </c>
      <c r="H49" s="1" t="s">
        <v>3269</v>
      </c>
      <c r="I49" s="1" t="s">
        <v>3270</v>
      </c>
    </row>
    <row r="50" spans="1:9" ht="45" x14ac:dyDescent="0.25">
      <c r="A50" s="2" t="s">
        <v>2934</v>
      </c>
      <c r="B50" s="202" t="s">
        <v>3252</v>
      </c>
      <c r="C50" s="44">
        <v>0</v>
      </c>
      <c r="D50" s="1" t="s">
        <v>66</v>
      </c>
      <c r="E50" s="1" t="s">
        <v>67</v>
      </c>
      <c r="F50" s="1" t="str">
        <f>UnitControlCenter!$B$10</f>
        <v>jobs</v>
      </c>
      <c r="G50" s="1" t="s">
        <v>3291</v>
      </c>
      <c r="H50" s="1" t="s">
        <v>3271</v>
      </c>
      <c r="I50" s="20" t="s">
        <v>3272</v>
      </c>
    </row>
    <row r="51" spans="1:9" ht="45" x14ac:dyDescent="0.25">
      <c r="A51" s="2" t="s">
        <v>2934</v>
      </c>
      <c r="B51" s="202" t="s">
        <v>3284</v>
      </c>
      <c r="C51" s="44">
        <v>0</v>
      </c>
      <c r="D51" s="1" t="s">
        <v>66</v>
      </c>
      <c r="E51" s="1" t="s">
        <v>65</v>
      </c>
      <c r="F51" s="1" t="str">
        <f>UnitControlCenter!$B$12</f>
        <v>% change</v>
      </c>
      <c r="G51" s="1" t="s">
        <v>3290</v>
      </c>
      <c r="H51" s="1" t="s">
        <v>3271</v>
      </c>
      <c r="I51" s="20" t="s">
        <v>3272</v>
      </c>
    </row>
    <row r="52" spans="1:9" ht="30" x14ac:dyDescent="0.25">
      <c r="A52" s="2" t="s">
        <v>2934</v>
      </c>
      <c r="B52" s="202" t="s">
        <v>3257</v>
      </c>
      <c r="C52" s="44">
        <v>0</v>
      </c>
      <c r="D52" s="1" t="s">
        <v>66</v>
      </c>
      <c r="E52" s="1" t="s">
        <v>67</v>
      </c>
      <c r="F52" s="1" t="str">
        <f>UnitControlCenter!$B$10</f>
        <v>jobs</v>
      </c>
      <c r="G52" s="1" t="s">
        <v>3273</v>
      </c>
      <c r="H52" s="1" t="s">
        <v>3274</v>
      </c>
      <c r="I52" s="1" t="s">
        <v>3275</v>
      </c>
    </row>
    <row r="53" spans="1:9" ht="30" x14ac:dyDescent="0.25">
      <c r="A53" s="2" t="s">
        <v>2934</v>
      </c>
      <c r="B53" s="202" t="s">
        <v>3285</v>
      </c>
      <c r="C53" s="44">
        <v>0</v>
      </c>
      <c r="D53" s="1" t="s">
        <v>66</v>
      </c>
      <c r="E53" s="1" t="s">
        <v>65</v>
      </c>
      <c r="F53" s="1" t="str">
        <f>UnitControlCenter!$B$12</f>
        <v>% change</v>
      </c>
      <c r="G53" s="1" t="s">
        <v>3288</v>
      </c>
      <c r="H53" s="1" t="s">
        <v>3274</v>
      </c>
      <c r="I53" s="1" t="s">
        <v>3275</v>
      </c>
    </row>
    <row r="54" spans="1:9" ht="75" x14ac:dyDescent="0.25">
      <c r="A54" s="2" t="s">
        <v>2934</v>
      </c>
      <c r="B54" s="202" t="s">
        <v>3260</v>
      </c>
      <c r="C54" s="44">
        <v>0</v>
      </c>
      <c r="D54" s="1" t="s">
        <v>66</v>
      </c>
      <c r="E54" s="1" t="s">
        <v>67</v>
      </c>
      <c r="F54" s="1" t="str">
        <f>UnitControlCenter!$B$10</f>
        <v>jobs</v>
      </c>
      <c r="G54" s="1" t="s">
        <v>3276</v>
      </c>
      <c r="H54" s="1" t="s">
        <v>3277</v>
      </c>
      <c r="I54" s="1" t="s">
        <v>3278</v>
      </c>
    </row>
    <row r="55" spans="1:9" ht="90" x14ac:dyDescent="0.25">
      <c r="A55" s="2" t="s">
        <v>2934</v>
      </c>
      <c r="B55" s="202" t="s">
        <v>3286</v>
      </c>
      <c r="C55" s="44">
        <v>0</v>
      </c>
      <c r="D55" s="1" t="s">
        <v>66</v>
      </c>
      <c r="E55" s="1" t="s">
        <v>65</v>
      </c>
      <c r="F55" s="1" t="str">
        <f>UnitControlCenter!$B$12</f>
        <v>% change</v>
      </c>
      <c r="G55" s="1" t="s">
        <v>3289</v>
      </c>
      <c r="H55" s="1" t="s">
        <v>3277</v>
      </c>
      <c r="I55" s="1" t="s">
        <v>3278</v>
      </c>
    </row>
    <row r="56" spans="1:9" ht="30" x14ac:dyDescent="0.25">
      <c r="A56" s="2" t="s">
        <v>2934</v>
      </c>
      <c r="B56" s="202" t="s">
        <v>3350</v>
      </c>
      <c r="C56" s="44">
        <v>1</v>
      </c>
      <c r="D56" s="1" t="s">
        <v>66</v>
      </c>
      <c r="E56" s="1" t="s">
        <v>67</v>
      </c>
      <c r="F56" s="1" t="str">
        <f>UnitControlCenter!$B$10</f>
        <v>jobs</v>
      </c>
      <c r="G56" s="1" t="s">
        <v>3351</v>
      </c>
      <c r="H56" s="1" t="s">
        <v>3352</v>
      </c>
      <c r="I56" s="1" t="s">
        <v>3353</v>
      </c>
    </row>
    <row r="57" spans="1:9" ht="30" x14ac:dyDescent="0.25">
      <c r="A57" s="2" t="s">
        <v>2934</v>
      </c>
      <c r="B57" s="202" t="s">
        <v>3354</v>
      </c>
      <c r="C57" s="44">
        <v>1</v>
      </c>
      <c r="D57" s="1" t="s">
        <v>66</v>
      </c>
      <c r="E57" s="1" t="s">
        <v>65</v>
      </c>
      <c r="F57" s="1" t="str">
        <f>UnitControlCenter!$B$12</f>
        <v>% change</v>
      </c>
      <c r="G57" s="1" t="s">
        <v>3355</v>
      </c>
      <c r="H57" s="1" t="s">
        <v>3352</v>
      </c>
      <c r="I57" s="1" t="s">
        <v>3353</v>
      </c>
    </row>
    <row r="58" spans="1:9" ht="30" x14ac:dyDescent="0.25">
      <c r="A58" s="2" t="s">
        <v>2934</v>
      </c>
      <c r="B58" s="202" t="s">
        <v>2995</v>
      </c>
      <c r="C58" s="44">
        <v>1</v>
      </c>
      <c r="D58" s="1" t="s">
        <v>66</v>
      </c>
      <c r="E58" s="1" t="s">
        <v>65</v>
      </c>
      <c r="F58" s="1" t="str">
        <f>UnitControlCenter!$B$10</f>
        <v>jobs</v>
      </c>
      <c r="G58" s="1" t="s">
        <v>2999</v>
      </c>
      <c r="H58" s="1" t="s">
        <v>2998</v>
      </c>
      <c r="I58" s="1" t="s">
        <v>3009</v>
      </c>
    </row>
    <row r="59" spans="1:9" ht="45" x14ac:dyDescent="0.25">
      <c r="A59" s="2" t="s">
        <v>2934</v>
      </c>
      <c r="B59" s="202" t="s">
        <v>3062</v>
      </c>
      <c r="C59" s="44">
        <v>1</v>
      </c>
      <c r="D59" s="1" t="s">
        <v>66</v>
      </c>
      <c r="E59" s="1" t="s">
        <v>65</v>
      </c>
      <c r="F59" s="1" t="str">
        <f>UnitControlCenter!$B$10</f>
        <v>jobs</v>
      </c>
      <c r="G59" s="1" t="s">
        <v>3061</v>
      </c>
      <c r="H59" s="1" t="s">
        <v>2941</v>
      </c>
      <c r="I59" s="1" t="s">
        <v>2442</v>
      </c>
    </row>
    <row r="60" spans="1:9" ht="45" x14ac:dyDescent="0.25">
      <c r="A60" s="2" t="s">
        <v>2934</v>
      </c>
      <c r="B60" s="202" t="s">
        <v>2936</v>
      </c>
      <c r="C60" s="44">
        <v>1</v>
      </c>
      <c r="D60" s="1" t="s">
        <v>66</v>
      </c>
      <c r="E60" s="1" t="s">
        <v>65</v>
      </c>
      <c r="F60" s="1" t="str">
        <f>UnitControlCenter!$B$8</f>
        <v>billion 2020 dollars / year</v>
      </c>
      <c r="G60" s="1" t="s">
        <v>2943</v>
      </c>
      <c r="H60" s="1" t="s">
        <v>2945</v>
      </c>
      <c r="I60" s="1" t="s">
        <v>2442</v>
      </c>
    </row>
    <row r="61" spans="1:9" ht="45" x14ac:dyDescent="0.25">
      <c r="A61" s="2" t="s">
        <v>2934</v>
      </c>
      <c r="B61" s="202" t="s">
        <v>2955</v>
      </c>
      <c r="C61" s="44">
        <v>1</v>
      </c>
      <c r="D61" s="1" t="s">
        <v>66</v>
      </c>
      <c r="E61" s="1" t="s">
        <v>65</v>
      </c>
      <c r="F61" s="1" t="str">
        <f>UnitControlCenter!$B$12</f>
        <v>% change</v>
      </c>
      <c r="G61" s="1" t="s">
        <v>2957</v>
      </c>
      <c r="H61" s="1" t="s">
        <v>2945</v>
      </c>
      <c r="I61" s="1" t="s">
        <v>2442</v>
      </c>
    </row>
    <row r="62" spans="1:9" ht="30" x14ac:dyDescent="0.25">
      <c r="A62" s="2" t="s">
        <v>2934</v>
      </c>
      <c r="B62" s="202" t="s">
        <v>2996</v>
      </c>
      <c r="C62" s="44">
        <v>1</v>
      </c>
      <c r="D62" s="1" t="s">
        <v>66</v>
      </c>
      <c r="E62" s="1" t="s">
        <v>65</v>
      </c>
      <c r="F62" s="1" t="str">
        <f>UnitControlCenter!$B$8</f>
        <v>billion 2020 dollars / year</v>
      </c>
      <c r="G62" s="1" t="s">
        <v>3000</v>
      </c>
      <c r="H62" s="1" t="s">
        <v>2998</v>
      </c>
      <c r="I62" s="1" t="s">
        <v>3009</v>
      </c>
    </row>
    <row r="63" spans="1:9" ht="45" x14ac:dyDescent="0.25">
      <c r="A63" s="2" t="s">
        <v>2934</v>
      </c>
      <c r="B63" s="202" t="s">
        <v>2950</v>
      </c>
      <c r="C63" s="44">
        <v>1</v>
      </c>
      <c r="D63" s="1" t="s">
        <v>66</v>
      </c>
      <c r="E63" s="1" t="s">
        <v>65</v>
      </c>
      <c r="F63" s="1" t="str">
        <f>UnitControlCenter!$B$8</f>
        <v>billion 2020 dollars / year</v>
      </c>
      <c r="G63" s="1" t="s">
        <v>2946</v>
      </c>
      <c r="H63" s="1" t="s">
        <v>2944</v>
      </c>
      <c r="I63" s="1" t="s">
        <v>2442</v>
      </c>
    </row>
    <row r="64" spans="1:9" ht="30" x14ac:dyDescent="0.25">
      <c r="A64" s="2" t="s">
        <v>2934</v>
      </c>
      <c r="B64" s="202" t="s">
        <v>2948</v>
      </c>
      <c r="C64" s="44">
        <v>1</v>
      </c>
      <c r="D64" s="1" t="s">
        <v>64</v>
      </c>
      <c r="E64" s="1" t="s">
        <v>65</v>
      </c>
      <c r="F64" s="1" t="str">
        <f>UnitControlCenter!$B$13</f>
        <v>2020 dollars / employee-year</v>
      </c>
      <c r="G64" s="1" t="s">
        <v>2949</v>
      </c>
    </row>
    <row r="65" spans="1:19" ht="30.75" thickBot="1" x14ac:dyDescent="0.3">
      <c r="A65" s="203" t="s">
        <v>2934</v>
      </c>
      <c r="B65" s="205" t="s">
        <v>2997</v>
      </c>
      <c r="C65" s="210">
        <v>1</v>
      </c>
      <c r="D65" s="204" t="s">
        <v>66</v>
      </c>
      <c r="E65" s="204" t="s">
        <v>65</v>
      </c>
      <c r="F65" s="204" t="str">
        <f>UnitControlCenter!$B$8</f>
        <v>billion 2020 dollars / year</v>
      </c>
      <c r="G65" s="204" t="s">
        <v>3001</v>
      </c>
      <c r="H65" s="204" t="s">
        <v>2998</v>
      </c>
      <c r="I65" s="204" t="s">
        <v>3009</v>
      </c>
      <c r="J65" s="204"/>
      <c r="K65" s="204"/>
      <c r="L65" s="204"/>
      <c r="M65" s="204"/>
      <c r="N65" s="204"/>
      <c r="O65" s="204"/>
      <c r="P65" s="204"/>
      <c r="Q65" s="204"/>
      <c r="R65" s="204"/>
      <c r="S65" s="204"/>
    </row>
    <row r="66" spans="1:19" ht="90" x14ac:dyDescent="0.25">
      <c r="A66" s="2" t="s">
        <v>2935</v>
      </c>
      <c r="B66" s="2" t="s">
        <v>2735</v>
      </c>
      <c r="C66" s="44">
        <v>0</v>
      </c>
      <c r="D66" s="1" t="s">
        <v>66</v>
      </c>
      <c r="E66" s="1" t="s">
        <v>65</v>
      </c>
      <c r="F66" s="1" t="str">
        <f>UnitControlCenter!$B$8</f>
        <v>billion 2020 dollars / year</v>
      </c>
      <c r="G66" s="1" t="s">
        <v>2736</v>
      </c>
      <c r="H66" s="1" t="s">
        <v>2737</v>
      </c>
      <c r="I66" s="1" t="s">
        <v>2712</v>
      </c>
    </row>
    <row r="67" spans="1:19" ht="45" x14ac:dyDescent="0.25">
      <c r="A67" s="2" t="s">
        <v>2935</v>
      </c>
      <c r="B67" s="2" t="s">
        <v>2739</v>
      </c>
      <c r="C67" s="44">
        <v>0</v>
      </c>
      <c r="D67" s="1" t="s">
        <v>66</v>
      </c>
      <c r="E67" s="1" t="s">
        <v>65</v>
      </c>
      <c r="F67" s="1" t="str">
        <f>UnitControlCenter!$B$8</f>
        <v>billion 2020 dollars / year</v>
      </c>
      <c r="G67" s="1" t="s">
        <v>2749</v>
      </c>
      <c r="H67" s="1" t="s">
        <v>2750</v>
      </c>
      <c r="I67" s="1" t="s">
        <v>2751</v>
      </c>
    </row>
    <row r="68" spans="1:19" ht="60" x14ac:dyDescent="0.25">
      <c r="A68" s="2" t="s">
        <v>2935</v>
      </c>
      <c r="B68" s="2" t="s">
        <v>2740</v>
      </c>
      <c r="C68" s="44">
        <v>0</v>
      </c>
      <c r="D68" s="1" t="s">
        <v>66</v>
      </c>
      <c r="E68" s="1" t="s">
        <v>65</v>
      </c>
      <c r="F68" s="1" t="str">
        <f>UnitControlCenter!$B$8</f>
        <v>billion 2020 dollars / year</v>
      </c>
      <c r="G68" s="1" t="s">
        <v>2760</v>
      </c>
      <c r="H68" s="1" t="s">
        <v>2758</v>
      </c>
      <c r="I68" s="1" t="s">
        <v>2759</v>
      </c>
    </row>
    <row r="69" spans="1:19" ht="45" x14ac:dyDescent="0.25">
      <c r="A69" s="2" t="s">
        <v>2935</v>
      </c>
      <c r="B69" s="2" t="s">
        <v>2741</v>
      </c>
      <c r="C69" s="44">
        <v>0</v>
      </c>
      <c r="D69" s="1" t="s">
        <v>66</v>
      </c>
      <c r="E69" s="1" t="s">
        <v>65</v>
      </c>
      <c r="F69" s="1" t="str">
        <f>UnitControlCenter!$B$8</f>
        <v>billion 2020 dollars / year</v>
      </c>
      <c r="G69" s="1" t="s">
        <v>2754</v>
      </c>
      <c r="H69" s="1" t="s">
        <v>2750</v>
      </c>
      <c r="I69" s="1" t="s">
        <v>2752</v>
      </c>
    </row>
    <row r="70" spans="1:19" ht="45" x14ac:dyDescent="0.25">
      <c r="A70" s="2" t="s">
        <v>2935</v>
      </c>
      <c r="B70" s="2" t="s">
        <v>2742</v>
      </c>
      <c r="C70" s="44">
        <v>0</v>
      </c>
      <c r="D70" s="1" t="s">
        <v>66</v>
      </c>
      <c r="E70" s="1" t="s">
        <v>65</v>
      </c>
      <c r="F70" s="1" t="str">
        <f>UnitControlCenter!$B$8</f>
        <v>billion 2020 dollars / year</v>
      </c>
      <c r="G70" s="1" t="s">
        <v>2755</v>
      </c>
      <c r="H70" s="1" t="s">
        <v>2750</v>
      </c>
      <c r="I70" s="1" t="s">
        <v>2753</v>
      </c>
    </row>
    <row r="71" spans="1:19" ht="60" x14ac:dyDescent="0.25">
      <c r="A71" s="2" t="s">
        <v>2935</v>
      </c>
      <c r="B71" s="2" t="s">
        <v>2743</v>
      </c>
      <c r="C71" s="44">
        <v>0</v>
      </c>
      <c r="D71" s="1" t="s">
        <v>66</v>
      </c>
      <c r="E71" s="1" t="s">
        <v>65</v>
      </c>
      <c r="F71" s="1" t="str">
        <f>UnitControlCenter!$B$8</f>
        <v>billion 2020 dollars / year</v>
      </c>
      <c r="G71" s="1" t="s">
        <v>2761</v>
      </c>
      <c r="H71" s="1" t="s">
        <v>2758</v>
      </c>
      <c r="I71" s="1" t="s">
        <v>2759</v>
      </c>
    </row>
    <row r="72" spans="1:19" ht="60" x14ac:dyDescent="0.25">
      <c r="A72" s="2" t="s">
        <v>2935</v>
      </c>
      <c r="B72" s="2" t="s">
        <v>2744</v>
      </c>
      <c r="C72" s="44">
        <v>0</v>
      </c>
      <c r="D72" s="1" t="s">
        <v>66</v>
      </c>
      <c r="E72" s="1" t="s">
        <v>65</v>
      </c>
      <c r="F72" s="1" t="str">
        <f>UnitControlCenter!$B$8</f>
        <v>billion 2020 dollars / year</v>
      </c>
      <c r="G72" s="1" t="s">
        <v>2762</v>
      </c>
      <c r="H72" s="1" t="s">
        <v>2758</v>
      </c>
      <c r="I72" s="1" t="s">
        <v>2759</v>
      </c>
    </row>
    <row r="73" spans="1:19" ht="75" x14ac:dyDescent="0.25">
      <c r="A73" s="2" t="s">
        <v>2935</v>
      </c>
      <c r="B73" s="2" t="s">
        <v>2745</v>
      </c>
      <c r="C73" s="44">
        <v>0</v>
      </c>
      <c r="D73" s="1" t="s">
        <v>66</v>
      </c>
      <c r="E73" s="1" t="s">
        <v>65</v>
      </c>
      <c r="F73" s="1" t="str">
        <f>UnitControlCenter!$B$8</f>
        <v>billion 2020 dollars / year</v>
      </c>
      <c r="G73" s="1" t="s">
        <v>2763</v>
      </c>
      <c r="H73" s="1" t="s">
        <v>2758</v>
      </c>
      <c r="I73" s="1" t="s">
        <v>2759</v>
      </c>
    </row>
    <row r="74" spans="1:19" ht="75" x14ac:dyDescent="0.25">
      <c r="A74" s="2" t="s">
        <v>2935</v>
      </c>
      <c r="B74" s="2" t="s">
        <v>2769</v>
      </c>
      <c r="C74" s="44">
        <v>0</v>
      </c>
      <c r="D74" s="1" t="s">
        <v>66</v>
      </c>
      <c r="E74" s="1" t="s">
        <v>65</v>
      </c>
      <c r="F74" s="1" t="str">
        <f>UnitControlCenter!$B$8</f>
        <v>billion 2020 dollars / year</v>
      </c>
      <c r="G74" s="1" t="s">
        <v>2767</v>
      </c>
      <c r="H74" s="1" t="s">
        <v>2758</v>
      </c>
      <c r="I74" s="1" t="s">
        <v>2765</v>
      </c>
    </row>
    <row r="75" spans="1:19" ht="60.75" thickBot="1" x14ac:dyDescent="0.3">
      <c r="A75" s="203" t="s">
        <v>2935</v>
      </c>
      <c r="B75" s="203" t="s">
        <v>2770</v>
      </c>
      <c r="C75" s="210">
        <v>0</v>
      </c>
      <c r="D75" s="204" t="s">
        <v>66</v>
      </c>
      <c r="E75" s="204" t="s">
        <v>65</v>
      </c>
      <c r="F75" s="204" t="str">
        <f>UnitControlCenter!$B$8</f>
        <v>billion 2020 dollars / year</v>
      </c>
      <c r="G75" s="204" t="s">
        <v>2768</v>
      </c>
      <c r="H75" s="204" t="s">
        <v>2758</v>
      </c>
      <c r="I75" s="204" t="s">
        <v>2766</v>
      </c>
      <c r="J75" s="204"/>
      <c r="K75" s="204"/>
      <c r="L75" s="204"/>
      <c r="M75" s="204"/>
      <c r="N75" s="204"/>
      <c r="O75" s="204"/>
      <c r="P75" s="204"/>
      <c r="Q75" s="204"/>
      <c r="R75" s="204"/>
      <c r="S75" s="204"/>
    </row>
    <row r="76" spans="1:19" ht="30" x14ac:dyDescent="0.25">
      <c r="A76" s="2" t="s">
        <v>2376</v>
      </c>
      <c r="B76" s="2" t="s">
        <v>3063</v>
      </c>
      <c r="C76" s="44">
        <v>1</v>
      </c>
      <c r="D76" s="1" t="s">
        <v>64</v>
      </c>
      <c r="E76" s="1" t="s">
        <v>3067</v>
      </c>
      <c r="F76" s="1" t="str">
        <f>UnitControlCenter!$B$11</f>
        <v>incidents / year</v>
      </c>
      <c r="G76" s="1" t="s">
        <v>2980</v>
      </c>
    </row>
    <row r="77" spans="1:19" x14ac:dyDescent="0.25">
      <c r="A77" s="2" t="s">
        <v>2376</v>
      </c>
      <c r="B77" s="2" t="s">
        <v>3297</v>
      </c>
      <c r="C77" s="44">
        <v>1</v>
      </c>
      <c r="D77" s="1" t="s">
        <v>64</v>
      </c>
      <c r="E77" s="1" t="s">
        <v>65</v>
      </c>
      <c r="F77" s="1" t="str">
        <f>UnitControlCenter!$B$12</f>
        <v>% change</v>
      </c>
      <c r="G77" s="1" t="s">
        <v>3298</v>
      </c>
    </row>
    <row r="78" spans="1:19" ht="30" x14ac:dyDescent="0.25">
      <c r="A78" s="2" t="s">
        <v>2376</v>
      </c>
      <c r="B78" s="2" t="s">
        <v>3394</v>
      </c>
      <c r="C78" s="44">
        <v>1</v>
      </c>
      <c r="D78" s="1" t="s">
        <v>66</v>
      </c>
      <c r="E78" s="1" t="s">
        <v>67</v>
      </c>
      <c r="F78" s="1" t="str">
        <f>UnitControlCenter!$B$11</f>
        <v>incidents / year</v>
      </c>
      <c r="G78" s="1" t="s">
        <v>3281</v>
      </c>
      <c r="H78" s="1" t="s">
        <v>3269</v>
      </c>
      <c r="I78" s="1" t="s">
        <v>3270</v>
      </c>
    </row>
    <row r="79" spans="1:19" ht="30" x14ac:dyDescent="0.25">
      <c r="A79" s="2" t="s">
        <v>2376</v>
      </c>
      <c r="B79" s="2" t="s">
        <v>3395</v>
      </c>
      <c r="C79" s="44">
        <v>1</v>
      </c>
      <c r="D79" s="1" t="s">
        <v>66</v>
      </c>
      <c r="E79" s="1" t="s">
        <v>65</v>
      </c>
      <c r="F79" s="1" t="str">
        <f>UnitControlCenter!$B$12</f>
        <v>% change</v>
      </c>
      <c r="G79" s="1" t="s">
        <v>3292</v>
      </c>
      <c r="H79" s="1" t="s">
        <v>3269</v>
      </c>
      <c r="I79" s="1" t="s">
        <v>3270</v>
      </c>
    </row>
    <row r="80" spans="1:19" ht="45" x14ac:dyDescent="0.25">
      <c r="A80" s="2" t="s">
        <v>2376</v>
      </c>
      <c r="B80" s="2" t="s">
        <v>3279</v>
      </c>
      <c r="C80" s="44">
        <v>1</v>
      </c>
      <c r="D80" s="1" t="s">
        <v>66</v>
      </c>
      <c r="E80" s="1" t="s">
        <v>67</v>
      </c>
      <c r="F80" s="1" t="str">
        <f>UnitControlCenter!$B$11</f>
        <v>incidents / year</v>
      </c>
      <c r="G80" s="1" t="s">
        <v>3282</v>
      </c>
      <c r="H80" s="1" t="s">
        <v>3271</v>
      </c>
      <c r="I80" s="20" t="s">
        <v>3272</v>
      </c>
    </row>
    <row r="81" spans="1:19" ht="45" x14ac:dyDescent="0.25">
      <c r="A81" s="2" t="s">
        <v>2376</v>
      </c>
      <c r="B81" s="2" t="s">
        <v>3295</v>
      </c>
      <c r="C81" s="44">
        <v>1</v>
      </c>
      <c r="D81" s="1" t="s">
        <v>66</v>
      </c>
      <c r="E81" s="1" t="s">
        <v>65</v>
      </c>
      <c r="F81" s="1" t="str">
        <f>UnitControlCenter!$B$12</f>
        <v>% change</v>
      </c>
      <c r="G81" s="1" t="s">
        <v>3293</v>
      </c>
      <c r="H81" s="1" t="s">
        <v>3271</v>
      </c>
      <c r="I81" s="20" t="s">
        <v>3272</v>
      </c>
    </row>
    <row r="82" spans="1:19" ht="30" x14ac:dyDescent="0.25">
      <c r="A82" s="2" t="s">
        <v>2376</v>
      </c>
      <c r="B82" s="2" t="s">
        <v>3280</v>
      </c>
      <c r="C82" s="44">
        <v>1</v>
      </c>
      <c r="D82" s="1" t="s">
        <v>66</v>
      </c>
      <c r="E82" s="1" t="s">
        <v>67</v>
      </c>
      <c r="F82" s="1" t="str">
        <f>UnitControlCenter!$B$11</f>
        <v>incidents / year</v>
      </c>
      <c r="G82" s="1" t="s">
        <v>3283</v>
      </c>
      <c r="H82" s="1" t="s">
        <v>3274</v>
      </c>
      <c r="I82" s="1" t="s">
        <v>3275</v>
      </c>
    </row>
    <row r="83" spans="1:19" ht="30" x14ac:dyDescent="0.25">
      <c r="A83" s="2" t="s">
        <v>2376</v>
      </c>
      <c r="B83" s="2" t="s">
        <v>3296</v>
      </c>
      <c r="C83" s="44">
        <v>1</v>
      </c>
      <c r="D83" s="1" t="s">
        <v>66</v>
      </c>
      <c r="E83" s="1" t="s">
        <v>65</v>
      </c>
      <c r="F83" s="1" t="str">
        <f>UnitControlCenter!$B$12</f>
        <v>% change</v>
      </c>
      <c r="G83" s="1" t="s">
        <v>3294</v>
      </c>
      <c r="H83" s="1" t="s">
        <v>3274</v>
      </c>
      <c r="I83" s="1" t="s">
        <v>3275</v>
      </c>
    </row>
    <row r="84" spans="1:19" x14ac:dyDescent="0.25">
      <c r="A84" s="2" t="s">
        <v>2376</v>
      </c>
      <c r="B84" s="2" t="s">
        <v>2972</v>
      </c>
      <c r="C84" s="44">
        <v>0</v>
      </c>
      <c r="D84" s="1" t="s">
        <v>64</v>
      </c>
      <c r="E84" s="1" t="s">
        <v>65</v>
      </c>
      <c r="F84" s="1" t="str">
        <f>UnitControlCenter!$B$11</f>
        <v>incidents / year</v>
      </c>
      <c r="G84" s="1" t="s">
        <v>2980</v>
      </c>
    </row>
    <row r="85" spans="1:19" ht="30" x14ac:dyDescent="0.25">
      <c r="A85" s="2" t="s">
        <v>2376</v>
      </c>
      <c r="B85" s="2" t="s">
        <v>2377</v>
      </c>
      <c r="C85" s="44">
        <v>1</v>
      </c>
      <c r="D85" s="1" t="s">
        <v>64</v>
      </c>
      <c r="E85" s="1" t="s">
        <v>65</v>
      </c>
      <c r="F85" s="1" t="str">
        <f>UnitControlCenter!$B$8</f>
        <v>billion 2020 dollars / year</v>
      </c>
      <c r="G85" s="1" t="s">
        <v>68</v>
      </c>
    </row>
    <row r="86" spans="1:19" x14ac:dyDescent="0.25">
      <c r="A86" s="2" t="s">
        <v>2376</v>
      </c>
      <c r="B86" s="2" t="s">
        <v>2973</v>
      </c>
      <c r="C86" s="44">
        <v>1</v>
      </c>
      <c r="D86" s="1" t="s">
        <v>64</v>
      </c>
      <c r="E86" s="1" t="s">
        <v>65</v>
      </c>
      <c r="F86" s="1" t="str">
        <f>UnitControlCenter!$B$11</f>
        <v>incidents / year</v>
      </c>
      <c r="G86" s="1" t="s">
        <v>2981</v>
      </c>
    </row>
    <row r="87" spans="1:19" ht="30" x14ac:dyDescent="0.25">
      <c r="A87" s="2" t="s">
        <v>2376</v>
      </c>
      <c r="B87" s="2" t="s">
        <v>2974</v>
      </c>
      <c r="C87" s="44">
        <v>1</v>
      </c>
      <c r="D87" s="1" t="s">
        <v>64</v>
      </c>
      <c r="E87" s="1" t="s">
        <v>65</v>
      </c>
      <c r="F87" s="1" t="str">
        <f>UnitControlCenter!$B$11</f>
        <v>incidents / year</v>
      </c>
      <c r="G87" s="1" t="s">
        <v>2982</v>
      </c>
    </row>
    <row r="88" spans="1:19" x14ac:dyDescent="0.25">
      <c r="A88" s="2" t="s">
        <v>2376</v>
      </c>
      <c r="B88" s="2" t="s">
        <v>2987</v>
      </c>
      <c r="C88" s="44">
        <v>1</v>
      </c>
      <c r="D88" s="1" t="s">
        <v>64</v>
      </c>
      <c r="E88" s="1" t="s">
        <v>65</v>
      </c>
      <c r="F88" s="1" t="str">
        <f>UnitControlCenter!$B$11</f>
        <v>incidents / year</v>
      </c>
      <c r="G88" s="1" t="s">
        <v>2988</v>
      </c>
    </row>
    <row r="89" spans="1:19" ht="30" x14ac:dyDescent="0.25">
      <c r="A89" s="2" t="s">
        <v>2376</v>
      </c>
      <c r="B89" s="2" t="s">
        <v>2975</v>
      </c>
      <c r="C89" s="44">
        <v>1</v>
      </c>
      <c r="D89" s="1" t="s">
        <v>64</v>
      </c>
      <c r="E89" s="1" t="s">
        <v>65</v>
      </c>
      <c r="F89" s="1" t="str">
        <f>UnitControlCenter!$B$11</f>
        <v>incidents / year</v>
      </c>
      <c r="G89" s="1" t="s">
        <v>2983</v>
      </c>
    </row>
    <row r="90" spans="1:19" x14ac:dyDescent="0.25">
      <c r="A90" s="2" t="s">
        <v>2376</v>
      </c>
      <c r="B90" s="2" t="s">
        <v>2976</v>
      </c>
      <c r="C90" s="44">
        <v>1</v>
      </c>
      <c r="D90" s="1" t="s">
        <v>64</v>
      </c>
      <c r="E90" s="1" t="s">
        <v>65</v>
      </c>
      <c r="F90" s="1" t="str">
        <f>UnitControlCenter!$B$11</f>
        <v>incidents / year</v>
      </c>
      <c r="G90" s="1" t="s">
        <v>2984</v>
      </c>
    </row>
    <row r="91" spans="1:19" x14ac:dyDescent="0.25">
      <c r="A91" s="2" t="s">
        <v>2376</v>
      </c>
      <c r="B91" s="2" t="s">
        <v>2977</v>
      </c>
      <c r="C91" s="44">
        <v>1</v>
      </c>
      <c r="D91" s="1" t="s">
        <v>64</v>
      </c>
      <c r="E91" s="1" t="s">
        <v>65</v>
      </c>
      <c r="F91" s="1" t="str">
        <f>UnitControlCenter!$B$11</f>
        <v>incidents / year</v>
      </c>
      <c r="G91" s="1" t="s">
        <v>2985</v>
      </c>
    </row>
    <row r="92" spans="1:19" ht="30.75" thickBot="1" x14ac:dyDescent="0.3">
      <c r="A92" s="203" t="s">
        <v>2376</v>
      </c>
      <c r="B92" s="203" t="s">
        <v>2978</v>
      </c>
      <c r="C92" s="210">
        <v>1</v>
      </c>
      <c r="D92" s="204" t="s">
        <v>64</v>
      </c>
      <c r="E92" s="204" t="s">
        <v>65</v>
      </c>
      <c r="F92" s="204" t="str">
        <f>UnitControlCenter!$B$11</f>
        <v>incidents / year</v>
      </c>
      <c r="G92" s="204" t="s">
        <v>2986</v>
      </c>
      <c r="H92" s="204"/>
      <c r="I92" s="204"/>
      <c r="J92" s="204"/>
      <c r="K92" s="204"/>
      <c r="L92" s="204"/>
      <c r="M92" s="204"/>
      <c r="N92" s="204"/>
      <c r="O92" s="204"/>
      <c r="P92" s="204"/>
      <c r="Q92" s="204"/>
      <c r="R92" s="204"/>
      <c r="S92" s="204"/>
    </row>
    <row r="93" spans="1:19" ht="135" x14ac:dyDescent="0.25">
      <c r="A93" s="2" t="s">
        <v>2511</v>
      </c>
      <c r="B93" s="2" t="s">
        <v>2378</v>
      </c>
      <c r="C93" s="44">
        <v>1</v>
      </c>
      <c r="D93" s="1" t="s">
        <v>66</v>
      </c>
      <c r="E93" s="1" t="s">
        <v>67</v>
      </c>
      <c r="F93" s="1" t="str">
        <f>UnitControlCenter!$B$15</f>
        <v>terawatt-hours (TWh) / year</v>
      </c>
      <c r="G93" s="1" t="s">
        <v>2546</v>
      </c>
      <c r="H93" s="1" t="s">
        <v>2547</v>
      </c>
      <c r="I93" s="1" t="s">
        <v>2554</v>
      </c>
    </row>
    <row r="94" spans="1:19" ht="165" x14ac:dyDescent="0.25">
      <c r="A94" s="2" t="s">
        <v>2511</v>
      </c>
      <c r="B94" s="2" t="s">
        <v>2379</v>
      </c>
      <c r="C94" s="44">
        <v>1</v>
      </c>
      <c r="D94" s="1" t="s">
        <v>66</v>
      </c>
      <c r="E94" s="1" t="s">
        <v>65</v>
      </c>
      <c r="F94" s="1" t="str">
        <f>UnitControlCenter!$B$15</f>
        <v>terawatt-hours (TWh) / year</v>
      </c>
      <c r="G94" s="1" t="s">
        <v>2548</v>
      </c>
      <c r="H94" s="1" t="s">
        <v>2549</v>
      </c>
      <c r="I94" s="1" t="s">
        <v>2555</v>
      </c>
    </row>
    <row r="95" spans="1:19" ht="135" x14ac:dyDescent="0.25">
      <c r="A95" s="2" t="s">
        <v>2511</v>
      </c>
      <c r="B95" s="2" t="s">
        <v>2380</v>
      </c>
      <c r="C95" s="44">
        <v>1</v>
      </c>
      <c r="D95" s="1" t="s">
        <v>66</v>
      </c>
      <c r="E95" s="1" t="s">
        <v>67</v>
      </c>
      <c r="F95" s="1" t="str">
        <f>UnitControlCenter!$B$19</f>
        <v>gigawatts (GW) / year</v>
      </c>
      <c r="G95" s="1" t="s">
        <v>2550</v>
      </c>
      <c r="H95" s="1" t="s">
        <v>2551</v>
      </c>
      <c r="I95" s="1" t="s">
        <v>2556</v>
      </c>
    </row>
    <row r="96" spans="1:19" ht="150" x14ac:dyDescent="0.25">
      <c r="A96" s="2" t="s">
        <v>2511</v>
      </c>
      <c r="B96" s="2" t="s">
        <v>2381</v>
      </c>
      <c r="C96" s="44">
        <v>1</v>
      </c>
      <c r="D96" s="1" t="s">
        <v>66</v>
      </c>
      <c r="E96" s="1" t="s">
        <v>65</v>
      </c>
      <c r="F96" s="1" t="str">
        <f>UnitControlCenter!$B$19</f>
        <v>gigawatts (GW) / year</v>
      </c>
      <c r="G96" s="1" t="s">
        <v>2552</v>
      </c>
      <c r="H96" s="1" t="s">
        <v>2553</v>
      </c>
      <c r="I96" s="1" t="s">
        <v>2557</v>
      </c>
    </row>
    <row r="97" spans="1:19" ht="45" x14ac:dyDescent="0.25">
      <c r="A97" s="2" t="s">
        <v>2511</v>
      </c>
      <c r="B97" s="2" t="s">
        <v>2512</v>
      </c>
      <c r="C97" s="44">
        <v>1</v>
      </c>
      <c r="D97" s="1" t="s">
        <v>66</v>
      </c>
      <c r="E97" s="1" t="s">
        <v>67</v>
      </c>
      <c r="F97" s="1" t="str">
        <f>UnitControlCenter!$B$15</f>
        <v>terawatt-hours (TWh) / year</v>
      </c>
      <c r="G97" s="1" t="s">
        <v>2905</v>
      </c>
      <c r="H97" s="1" t="s">
        <v>2906</v>
      </c>
      <c r="I97" s="1" t="s">
        <v>2558</v>
      </c>
    </row>
    <row r="98" spans="1:19" ht="30" x14ac:dyDescent="0.25">
      <c r="A98" s="2" t="s">
        <v>2511</v>
      </c>
      <c r="B98" s="2" t="s">
        <v>3493</v>
      </c>
      <c r="C98" s="44">
        <v>1</v>
      </c>
      <c r="D98" s="1" t="s">
        <v>64</v>
      </c>
      <c r="E98" s="1" t="s">
        <v>65</v>
      </c>
      <c r="F98" s="1" t="str">
        <f>UnitControlCenter!B16</f>
        <v>%</v>
      </c>
      <c r="G98" s="1" t="s">
        <v>3496</v>
      </c>
    </row>
    <row r="99" spans="1:19" ht="30" x14ac:dyDescent="0.25">
      <c r="A99" s="2" t="s">
        <v>2511</v>
      </c>
      <c r="B99" s="2" t="s">
        <v>3498</v>
      </c>
      <c r="C99" s="44">
        <v>1</v>
      </c>
      <c r="D99" s="1" t="s">
        <v>64</v>
      </c>
      <c r="E99" s="1" t="s">
        <v>65</v>
      </c>
      <c r="F99" s="1" t="str">
        <f>UnitControlCenter!B17</f>
        <v>metric tons CO2e / megawatt-hour (MWh)</v>
      </c>
      <c r="G99" s="1" t="s">
        <v>3497</v>
      </c>
    </row>
    <row r="100" spans="1:19" ht="30.75" thickBot="1" x14ac:dyDescent="0.3">
      <c r="A100" s="203" t="s">
        <v>2511</v>
      </c>
      <c r="B100" s="203" t="s">
        <v>3506</v>
      </c>
      <c r="C100" s="210">
        <v>1</v>
      </c>
      <c r="D100" s="204" t="s">
        <v>64</v>
      </c>
      <c r="E100" s="204" t="s">
        <v>65</v>
      </c>
      <c r="F100" s="204" t="str">
        <f>UnitControlCenter!B18</f>
        <v>kilowatt-hour / 2020 dollar</v>
      </c>
      <c r="G100" s="204" t="s">
        <v>3507</v>
      </c>
      <c r="H100" s="204"/>
      <c r="I100" s="204"/>
      <c r="J100" s="204"/>
      <c r="K100" s="204"/>
      <c r="L100" s="204"/>
      <c r="M100" s="204"/>
      <c r="N100" s="204"/>
      <c r="O100" s="204"/>
      <c r="P100" s="204"/>
      <c r="Q100" s="204"/>
      <c r="R100" s="204"/>
      <c r="S100" s="204"/>
    </row>
    <row r="101" spans="1:19" ht="120" x14ac:dyDescent="0.25">
      <c r="A101" s="2" t="s">
        <v>3221</v>
      </c>
      <c r="B101" s="2" t="s">
        <v>2382</v>
      </c>
      <c r="C101" s="44">
        <v>1</v>
      </c>
      <c r="D101" s="1" t="s">
        <v>66</v>
      </c>
      <c r="E101" s="1" t="s">
        <v>2398</v>
      </c>
      <c r="F101" s="1" t="str">
        <f>UnitControlCenter!$B$20</f>
        <v>2020 dollars / megawatt-hour (MWh)</v>
      </c>
      <c r="G101" s="1" t="s">
        <v>2559</v>
      </c>
      <c r="H101" s="1" t="s">
        <v>2560</v>
      </c>
      <c r="I101" s="1" t="s">
        <v>2561</v>
      </c>
    </row>
    <row r="102" spans="1:19" ht="30" x14ac:dyDescent="0.25">
      <c r="A102" s="2" t="s">
        <v>3221</v>
      </c>
      <c r="B102" s="2" t="s">
        <v>2383</v>
      </c>
      <c r="C102" s="44">
        <v>1</v>
      </c>
      <c r="D102" s="1" t="s">
        <v>66</v>
      </c>
      <c r="E102" s="1" t="s">
        <v>67</v>
      </c>
      <c r="F102" s="1" t="str">
        <f>UnitControlCenter!$B$15</f>
        <v>terawatt-hours (TWh) / year</v>
      </c>
      <c r="G102" s="1" t="s">
        <v>2842</v>
      </c>
      <c r="H102" s="1" t="s">
        <v>2843</v>
      </c>
      <c r="I102" s="1" t="s">
        <v>2844</v>
      </c>
    </row>
    <row r="103" spans="1:19" ht="75" x14ac:dyDescent="0.25">
      <c r="A103" s="2" t="s">
        <v>3221</v>
      </c>
      <c r="B103" s="2" t="s">
        <v>3222</v>
      </c>
      <c r="C103" s="44">
        <v>1</v>
      </c>
      <c r="D103" s="1" t="s">
        <v>66</v>
      </c>
      <c r="E103" s="1" t="s">
        <v>67</v>
      </c>
      <c r="F103" s="1" t="str">
        <f>UnitControlCenter!$B$3</f>
        <v>million metric tons / year</v>
      </c>
      <c r="G103" s="1" t="s">
        <v>3225</v>
      </c>
      <c r="H103" s="1" t="s">
        <v>3223</v>
      </c>
      <c r="I103" s="1" t="s">
        <v>3224</v>
      </c>
    </row>
    <row r="104" spans="1:19" ht="105" x14ac:dyDescent="0.25">
      <c r="A104" s="2" t="s">
        <v>3221</v>
      </c>
      <c r="B104" s="2" t="s">
        <v>2505</v>
      </c>
      <c r="C104" s="44">
        <v>1</v>
      </c>
      <c r="D104" s="1" t="s">
        <v>66</v>
      </c>
      <c r="E104" s="1" t="s">
        <v>67</v>
      </c>
      <c r="F104" s="1" t="str">
        <f>UnitControlCenter!$B$21</f>
        <v>cubic km / yr</v>
      </c>
      <c r="G104" s="1" t="s">
        <v>2562</v>
      </c>
      <c r="H104" s="1" t="s">
        <v>2563</v>
      </c>
      <c r="I104" s="1" t="s">
        <v>2564</v>
      </c>
    </row>
    <row r="105" spans="1:19" ht="120.75" thickBot="1" x14ac:dyDescent="0.3">
      <c r="A105" s="203" t="s">
        <v>3221</v>
      </c>
      <c r="B105" s="203" t="s">
        <v>2506</v>
      </c>
      <c r="C105" s="210">
        <v>1</v>
      </c>
      <c r="D105" s="204" t="s">
        <v>66</v>
      </c>
      <c r="E105" s="204" t="s">
        <v>67</v>
      </c>
      <c r="F105" s="204" t="str">
        <f>UnitControlCenter!$B$21</f>
        <v>cubic km / yr</v>
      </c>
      <c r="G105" s="204" t="s">
        <v>2565</v>
      </c>
      <c r="H105" s="204" t="s">
        <v>2566</v>
      </c>
      <c r="I105" s="204" t="s">
        <v>2567</v>
      </c>
    </row>
    <row r="106" spans="1:19" ht="90" x14ac:dyDescent="0.25">
      <c r="A106" s="2" t="s">
        <v>2819</v>
      </c>
      <c r="B106" s="2" t="s">
        <v>2820</v>
      </c>
      <c r="C106" s="44">
        <v>1</v>
      </c>
      <c r="D106" s="1" t="s">
        <v>66</v>
      </c>
      <c r="E106" s="1" t="s">
        <v>67</v>
      </c>
      <c r="F106" s="1" t="str">
        <f>UnitControlCenter!$B$24</f>
        <v>million vehicles / year</v>
      </c>
      <c r="G106" s="1" t="s">
        <v>2678</v>
      </c>
      <c r="H106" s="1" t="s">
        <v>2679</v>
      </c>
      <c r="I106" s="1" t="s">
        <v>2680</v>
      </c>
    </row>
    <row r="107" spans="1:19" ht="90" x14ac:dyDescent="0.25">
      <c r="A107" s="2" t="s">
        <v>2819</v>
      </c>
      <c r="B107" s="2" t="s">
        <v>2821</v>
      </c>
      <c r="C107" s="44">
        <v>1</v>
      </c>
      <c r="D107" s="1" t="s">
        <v>66</v>
      </c>
      <c r="E107" s="1" t="s">
        <v>67</v>
      </c>
      <c r="F107" s="1" t="str">
        <f>UnitControlCenter!$B$25</f>
        <v>thousand vehicles / year</v>
      </c>
      <c r="G107" s="1" t="s">
        <v>2681</v>
      </c>
      <c r="H107" s="1" t="s">
        <v>2682</v>
      </c>
      <c r="I107" s="1" t="s">
        <v>2683</v>
      </c>
    </row>
    <row r="108" spans="1:19" ht="90" x14ac:dyDescent="0.25">
      <c r="A108" s="2" t="s">
        <v>2819</v>
      </c>
      <c r="B108" s="2" t="s">
        <v>3226</v>
      </c>
      <c r="C108" s="44">
        <v>1</v>
      </c>
      <c r="D108" s="1" t="s">
        <v>66</v>
      </c>
      <c r="E108" s="1" t="s">
        <v>67</v>
      </c>
      <c r="F108" s="1" t="str">
        <f>UnitControlCenter!$B$25</f>
        <v>thousand vehicles / year</v>
      </c>
      <c r="G108" s="1" t="s">
        <v>2684</v>
      </c>
      <c r="H108" s="1" t="s">
        <v>2679</v>
      </c>
      <c r="I108" s="1" t="s">
        <v>2680</v>
      </c>
    </row>
    <row r="109" spans="1:19" ht="90" x14ac:dyDescent="0.25">
      <c r="A109" s="2" t="s">
        <v>2819</v>
      </c>
      <c r="B109" s="2" t="s">
        <v>3229</v>
      </c>
      <c r="C109" s="44">
        <v>1</v>
      </c>
      <c r="D109" s="1" t="s">
        <v>66</v>
      </c>
      <c r="E109" s="1" t="s">
        <v>67</v>
      </c>
      <c r="F109" s="1" t="str">
        <f>UnitControlCenter!$B$25</f>
        <v>thousand vehicles / year</v>
      </c>
      <c r="G109" s="1" t="s">
        <v>2685</v>
      </c>
      <c r="H109" s="1" t="s">
        <v>2682</v>
      </c>
      <c r="I109" s="1" t="s">
        <v>2683</v>
      </c>
    </row>
    <row r="110" spans="1:19" ht="30" x14ac:dyDescent="0.25">
      <c r="A110" s="2" t="s">
        <v>2819</v>
      </c>
      <c r="B110" s="2" t="s">
        <v>3532</v>
      </c>
      <c r="C110" s="44">
        <v>1</v>
      </c>
      <c r="D110" s="1" t="s">
        <v>66</v>
      </c>
      <c r="E110" s="1" t="s">
        <v>67</v>
      </c>
      <c r="F110" s="1" t="str">
        <f>UnitControlCenter!$B$25</f>
        <v>thousand vehicles / year</v>
      </c>
      <c r="G110" s="1" t="s">
        <v>2568</v>
      </c>
      <c r="H110" s="1" t="s">
        <v>2569</v>
      </c>
      <c r="I110" s="1" t="s">
        <v>2669</v>
      </c>
    </row>
    <row r="111" spans="1:19" ht="30" x14ac:dyDescent="0.25">
      <c r="A111" s="2" t="s">
        <v>2819</v>
      </c>
      <c r="B111" s="2" t="s">
        <v>3533</v>
      </c>
      <c r="C111" s="44">
        <v>0</v>
      </c>
      <c r="D111" s="1" t="s">
        <v>66</v>
      </c>
      <c r="E111" s="1" t="s">
        <v>67</v>
      </c>
      <c r="F111" s="1" t="str">
        <f>UnitControlCenter!$B$25</f>
        <v>thousand vehicles / year</v>
      </c>
      <c r="G111" s="1" t="s">
        <v>3534</v>
      </c>
      <c r="H111" s="1" t="s">
        <v>2569</v>
      </c>
      <c r="I111" s="1" t="s">
        <v>2669</v>
      </c>
    </row>
    <row r="112" spans="1:19" ht="75" x14ac:dyDescent="0.25">
      <c r="A112" s="2" t="s">
        <v>2819</v>
      </c>
      <c r="B112" s="2" t="s">
        <v>2822</v>
      </c>
      <c r="C112" s="44">
        <v>1</v>
      </c>
      <c r="D112" s="1" t="s">
        <v>66</v>
      </c>
      <c r="E112" s="1" t="s">
        <v>67</v>
      </c>
      <c r="F112" s="1" t="str">
        <f>UnitControlCenter!$B$26</f>
        <v>million vehicles</v>
      </c>
      <c r="G112" s="1" t="s">
        <v>2686</v>
      </c>
      <c r="H112" s="1" t="s">
        <v>2679</v>
      </c>
      <c r="I112" s="1" t="s">
        <v>2680</v>
      </c>
    </row>
    <row r="113" spans="1:19" ht="90" x14ac:dyDescent="0.25">
      <c r="A113" s="2" t="s">
        <v>2819</v>
      </c>
      <c r="B113" s="2" t="s">
        <v>2823</v>
      </c>
      <c r="C113" s="44">
        <v>1</v>
      </c>
      <c r="D113" s="1" t="s">
        <v>66</v>
      </c>
      <c r="E113" s="1" t="s">
        <v>67</v>
      </c>
      <c r="F113" s="1" t="str">
        <f>UnitControlCenter!$B$27</f>
        <v>thousand vehicles</v>
      </c>
      <c r="G113" s="1" t="s">
        <v>2904</v>
      </c>
      <c r="H113" s="1" t="s">
        <v>2682</v>
      </c>
      <c r="I113" s="1" t="s">
        <v>2683</v>
      </c>
    </row>
    <row r="114" spans="1:19" ht="75" x14ac:dyDescent="0.25">
      <c r="A114" s="2" t="s">
        <v>2819</v>
      </c>
      <c r="B114" s="2" t="s">
        <v>3227</v>
      </c>
      <c r="C114" s="44">
        <v>1</v>
      </c>
      <c r="D114" s="1" t="s">
        <v>66</v>
      </c>
      <c r="E114" s="1" t="s">
        <v>67</v>
      </c>
      <c r="F114" s="1" t="str">
        <f>UnitControlCenter!$B$26</f>
        <v>million vehicles</v>
      </c>
      <c r="G114" s="1" t="s">
        <v>2687</v>
      </c>
      <c r="H114" s="1" t="s">
        <v>2679</v>
      </c>
      <c r="I114" s="1" t="s">
        <v>2680</v>
      </c>
    </row>
    <row r="115" spans="1:19" ht="75" x14ac:dyDescent="0.25">
      <c r="A115" s="2" t="s">
        <v>2819</v>
      </c>
      <c r="B115" s="2" t="s">
        <v>3230</v>
      </c>
      <c r="C115" s="44">
        <v>1</v>
      </c>
      <c r="D115" s="1" t="s">
        <v>66</v>
      </c>
      <c r="E115" s="1" t="s">
        <v>67</v>
      </c>
      <c r="F115" s="1" t="str">
        <f>UnitControlCenter!$B$26</f>
        <v>million vehicles</v>
      </c>
      <c r="G115" s="1" t="s">
        <v>2688</v>
      </c>
      <c r="H115" s="1" t="s">
        <v>2682</v>
      </c>
      <c r="I115" s="1" t="s">
        <v>2683</v>
      </c>
    </row>
    <row r="116" spans="1:19" ht="30" x14ac:dyDescent="0.25">
      <c r="A116" s="2" t="s">
        <v>2819</v>
      </c>
      <c r="B116" s="2" t="s">
        <v>3535</v>
      </c>
      <c r="C116" s="44">
        <v>1</v>
      </c>
      <c r="D116" s="1" t="s">
        <v>66</v>
      </c>
      <c r="E116" s="1" t="s">
        <v>67</v>
      </c>
      <c r="F116" s="1" t="str">
        <f>UnitControlCenter!$B$26</f>
        <v>million vehicles</v>
      </c>
      <c r="G116" s="1" t="s">
        <v>2670</v>
      </c>
      <c r="H116" s="1" t="s">
        <v>2569</v>
      </c>
      <c r="I116" s="1" t="s">
        <v>2669</v>
      </c>
    </row>
    <row r="117" spans="1:19" ht="30.75" thickBot="1" x14ac:dyDescent="0.3">
      <c r="A117" s="203" t="s">
        <v>2819</v>
      </c>
      <c r="B117" s="203" t="s">
        <v>3536</v>
      </c>
      <c r="C117" s="210">
        <v>0</v>
      </c>
      <c r="D117" s="204" t="s">
        <v>66</v>
      </c>
      <c r="E117" s="204" t="s">
        <v>67</v>
      </c>
      <c r="F117" s="204" t="str">
        <f>UnitControlCenter!$B$26</f>
        <v>million vehicles</v>
      </c>
      <c r="G117" s="204" t="s">
        <v>3537</v>
      </c>
      <c r="H117" s="204" t="s">
        <v>2569</v>
      </c>
      <c r="I117" s="204" t="s">
        <v>2669</v>
      </c>
    </row>
    <row r="118" spans="1:19" ht="150" x14ac:dyDescent="0.25">
      <c r="A118" s="2" t="s">
        <v>2931</v>
      </c>
      <c r="B118" s="2" t="s">
        <v>2385</v>
      </c>
      <c r="C118" s="44">
        <v>1</v>
      </c>
      <c r="D118" s="1" t="s">
        <v>66</v>
      </c>
      <c r="E118" s="1" t="s">
        <v>67</v>
      </c>
      <c r="F118" s="1" t="str">
        <f>UnitControlCenter!$B$3</f>
        <v>million metric tons / year</v>
      </c>
      <c r="G118" s="1" t="s">
        <v>3399</v>
      </c>
      <c r="H118" s="1" t="s">
        <v>3398</v>
      </c>
      <c r="I118" s="1" t="s">
        <v>2671</v>
      </c>
    </row>
    <row r="119" spans="1:19" ht="105" x14ac:dyDescent="0.25">
      <c r="A119" s="2" t="s">
        <v>2931</v>
      </c>
      <c r="B119" s="2" t="s">
        <v>2386</v>
      </c>
      <c r="C119" s="44">
        <v>1</v>
      </c>
      <c r="D119" s="1" t="s">
        <v>66</v>
      </c>
      <c r="E119" s="1" t="s">
        <v>67</v>
      </c>
      <c r="F119" s="1" t="str">
        <f>UnitControlCenter!$B$28</f>
        <v>quads / year</v>
      </c>
      <c r="G119" s="1" t="s">
        <v>2841</v>
      </c>
      <c r="H119" s="1" t="s">
        <v>2689</v>
      </c>
      <c r="I119" s="1" t="s">
        <v>2690</v>
      </c>
    </row>
    <row r="120" spans="1:19" ht="135" x14ac:dyDescent="0.25">
      <c r="A120" s="2" t="s">
        <v>2931</v>
      </c>
      <c r="B120" s="2" t="s">
        <v>2440</v>
      </c>
      <c r="C120" s="44">
        <v>1</v>
      </c>
      <c r="D120" s="1" t="s">
        <v>66</v>
      </c>
      <c r="E120" s="1" t="s">
        <v>67</v>
      </c>
      <c r="F120" s="1" t="str">
        <f>UnitControlCenter!$B$28</f>
        <v>quads / year</v>
      </c>
      <c r="G120" s="1" t="s">
        <v>3400</v>
      </c>
      <c r="H120" s="1" t="s">
        <v>3398</v>
      </c>
      <c r="I120" s="1" t="s">
        <v>2671</v>
      </c>
    </row>
    <row r="121" spans="1:19" ht="30" x14ac:dyDescent="0.25">
      <c r="A121" s="2" t="s">
        <v>2931</v>
      </c>
      <c r="B121" s="2" t="s">
        <v>3407</v>
      </c>
      <c r="C121" s="44">
        <v>1</v>
      </c>
      <c r="D121" s="1" t="s">
        <v>64</v>
      </c>
      <c r="E121" s="1" t="s">
        <v>65</v>
      </c>
      <c r="F121" s="1" t="str">
        <f>UnitControlCenter!$B$28</f>
        <v>quads / year</v>
      </c>
      <c r="G121" s="1" t="s">
        <v>3408</v>
      </c>
    </row>
    <row r="122" spans="1:19" ht="45" x14ac:dyDescent="0.25">
      <c r="A122" s="2" t="s">
        <v>2931</v>
      </c>
      <c r="B122" s="2" t="s">
        <v>2932</v>
      </c>
      <c r="C122" s="44">
        <v>1</v>
      </c>
      <c r="D122" s="1" t="s">
        <v>66</v>
      </c>
      <c r="E122" s="1" t="s">
        <v>67</v>
      </c>
      <c r="F122" s="1" t="str">
        <f>UnitControlCenter!$B$22</f>
        <v>trillion passenger-miles / year</v>
      </c>
      <c r="G122" s="1" t="s">
        <v>2399</v>
      </c>
      <c r="H122" s="1" t="s">
        <v>2630</v>
      </c>
      <c r="I122" s="1" t="s">
        <v>2631</v>
      </c>
    </row>
    <row r="123" spans="1:19" ht="45.75" thickBot="1" x14ac:dyDescent="0.3">
      <c r="A123" s="203" t="s">
        <v>2931</v>
      </c>
      <c r="B123" s="203" t="s">
        <v>2933</v>
      </c>
      <c r="C123" s="210">
        <v>1</v>
      </c>
      <c r="D123" s="204" t="s">
        <v>66</v>
      </c>
      <c r="E123" s="204" t="s">
        <v>67</v>
      </c>
      <c r="F123" s="204" t="str">
        <f>UnitControlCenter!$B$23</f>
        <v>trillion freight ton-miles / year</v>
      </c>
      <c r="G123" s="204" t="s">
        <v>2667</v>
      </c>
      <c r="H123" s="204" t="s">
        <v>3234</v>
      </c>
      <c r="I123" s="204" t="s">
        <v>2668</v>
      </c>
      <c r="J123" s="204"/>
      <c r="K123" s="204"/>
      <c r="L123" s="204"/>
      <c r="M123" s="204"/>
      <c r="N123" s="204"/>
      <c r="O123" s="204"/>
      <c r="P123" s="204"/>
      <c r="Q123" s="204"/>
      <c r="R123" s="204"/>
      <c r="S123" s="204"/>
    </row>
    <row r="124" spans="1:19" ht="315" x14ac:dyDescent="0.25">
      <c r="A124" s="2" t="s">
        <v>2387</v>
      </c>
      <c r="B124" s="2" t="s">
        <v>2810</v>
      </c>
      <c r="C124" s="44">
        <v>1</v>
      </c>
      <c r="D124" s="1" t="s">
        <v>66</v>
      </c>
      <c r="E124" s="1" t="s">
        <v>67</v>
      </c>
      <c r="F124" s="1" t="str">
        <f>UnitControlCenter!$B$28</f>
        <v>quads / year</v>
      </c>
      <c r="G124" s="1" t="s">
        <v>3157</v>
      </c>
      <c r="H124" s="1" t="s">
        <v>3155</v>
      </c>
      <c r="I124" s="227" t="s">
        <v>3156</v>
      </c>
    </row>
    <row r="125" spans="1:19" ht="120" x14ac:dyDescent="0.25">
      <c r="A125" s="2" t="s">
        <v>2387</v>
      </c>
      <c r="B125" s="2" t="s">
        <v>2811</v>
      </c>
      <c r="C125" s="44">
        <v>1</v>
      </c>
      <c r="D125" s="1" t="s">
        <v>66</v>
      </c>
      <c r="E125" s="1" t="s">
        <v>67</v>
      </c>
      <c r="F125" s="1" t="str">
        <f>UnitControlCenter!$B$28</f>
        <v>quads / year</v>
      </c>
      <c r="G125" s="1" t="s">
        <v>2812</v>
      </c>
      <c r="H125" s="1" t="s">
        <v>2806</v>
      </c>
      <c r="I125" s="1" t="s">
        <v>2807</v>
      </c>
    </row>
    <row r="126" spans="1:19" x14ac:dyDescent="0.25">
      <c r="A126" s="2" t="s">
        <v>2387</v>
      </c>
      <c r="B126" s="2" t="s">
        <v>3409</v>
      </c>
      <c r="C126" s="44">
        <v>1</v>
      </c>
      <c r="D126" s="1" t="s">
        <v>64</v>
      </c>
      <c r="E126" s="1" t="s">
        <v>65</v>
      </c>
      <c r="F126" s="1" t="str">
        <f>UnitControlCenter!$B$28</f>
        <v>quads / year</v>
      </c>
      <c r="G126" s="1" t="s">
        <v>3410</v>
      </c>
    </row>
    <row r="127" spans="1:19" ht="240" x14ac:dyDescent="0.25">
      <c r="A127" s="2" t="s">
        <v>2387</v>
      </c>
      <c r="B127" s="2" t="s">
        <v>2808</v>
      </c>
      <c r="C127" s="44">
        <v>1</v>
      </c>
      <c r="D127" s="1" t="s">
        <v>66</v>
      </c>
      <c r="E127" s="1" t="s">
        <v>67</v>
      </c>
      <c r="F127" s="1" t="str">
        <f>UnitControlCenter!$B$28</f>
        <v>quads / year</v>
      </c>
      <c r="G127" s="1" t="s">
        <v>3154</v>
      </c>
      <c r="H127" s="1" t="s">
        <v>3155</v>
      </c>
      <c r="I127" s="227" t="s">
        <v>3156</v>
      </c>
    </row>
    <row r="128" spans="1:19" ht="90" x14ac:dyDescent="0.25">
      <c r="A128" s="2" t="s">
        <v>2387</v>
      </c>
      <c r="B128" s="2" t="s">
        <v>2809</v>
      </c>
      <c r="C128" s="44">
        <v>1</v>
      </c>
      <c r="D128" s="1" t="s">
        <v>66</v>
      </c>
      <c r="E128" s="1" t="s">
        <v>67</v>
      </c>
      <c r="F128" s="1" t="str">
        <f>UnitControlCenter!$B$28</f>
        <v>quads / year</v>
      </c>
      <c r="G128" s="1" t="s">
        <v>2805</v>
      </c>
      <c r="H128" s="1" t="s">
        <v>2806</v>
      </c>
      <c r="I128" s="1" t="s">
        <v>2807</v>
      </c>
    </row>
    <row r="129" spans="1:19" s="204" customFormat="1" ht="15.75" thickBot="1" x14ac:dyDescent="0.3">
      <c r="A129" s="203" t="s">
        <v>2387</v>
      </c>
      <c r="B129" s="203" t="s">
        <v>3411</v>
      </c>
      <c r="C129" s="210">
        <v>1</v>
      </c>
      <c r="D129" s="204" t="s">
        <v>64</v>
      </c>
      <c r="E129" s="204" t="s">
        <v>65</v>
      </c>
      <c r="F129" s="204" t="str">
        <f>UnitControlCenter!$B$28</f>
        <v>quads / year</v>
      </c>
      <c r="G129" s="204" t="s">
        <v>3412</v>
      </c>
    </row>
    <row r="130" spans="1:19" ht="285" x14ac:dyDescent="0.25">
      <c r="A130" s="2" t="s">
        <v>2889</v>
      </c>
      <c r="B130" s="2" t="s">
        <v>2436</v>
      </c>
      <c r="C130" s="44">
        <v>1</v>
      </c>
      <c r="D130" s="1" t="s">
        <v>66</v>
      </c>
      <c r="E130" s="1" t="s">
        <v>67</v>
      </c>
      <c r="F130" s="1" t="str">
        <f>UnitControlCenter!$B$3</f>
        <v>million metric tons / year</v>
      </c>
      <c r="G130" s="1" t="s">
        <v>3158</v>
      </c>
      <c r="H130" s="1" t="s">
        <v>3155</v>
      </c>
      <c r="I130" s="227" t="s">
        <v>3156</v>
      </c>
    </row>
    <row r="131" spans="1:19" ht="45" x14ac:dyDescent="0.25">
      <c r="A131" s="2" t="s">
        <v>2889</v>
      </c>
      <c r="B131" s="2" t="s">
        <v>2437</v>
      </c>
      <c r="C131" s="44">
        <v>1</v>
      </c>
      <c r="D131" s="1" t="s">
        <v>66</v>
      </c>
      <c r="E131" s="1" t="s">
        <v>67</v>
      </c>
      <c r="F131" s="1" t="str">
        <f>UnitControlCenter!$B$3</f>
        <v>million metric tons / year</v>
      </c>
      <c r="G131" s="1" t="s">
        <v>2676</v>
      </c>
      <c r="H131" s="1" t="s">
        <v>2674</v>
      </c>
      <c r="I131" s="1" t="s">
        <v>2675</v>
      </c>
    </row>
    <row r="132" spans="1:19" ht="270" x14ac:dyDescent="0.25">
      <c r="A132" s="2" t="s">
        <v>2889</v>
      </c>
      <c r="B132" s="2" t="s">
        <v>2438</v>
      </c>
      <c r="C132" s="44">
        <v>1</v>
      </c>
      <c r="D132" s="1" t="s">
        <v>66</v>
      </c>
      <c r="E132" s="1" t="s">
        <v>67</v>
      </c>
      <c r="F132" s="1" t="str">
        <f>UnitControlCenter!$B$3</f>
        <v>million metric tons / year</v>
      </c>
      <c r="G132" s="1" t="s">
        <v>3220</v>
      </c>
      <c r="H132" s="1" t="s">
        <v>3155</v>
      </c>
      <c r="I132" s="227" t="s">
        <v>3156</v>
      </c>
    </row>
    <row r="133" spans="1:19" ht="45" x14ac:dyDescent="0.25">
      <c r="A133" s="2" t="s">
        <v>2889</v>
      </c>
      <c r="B133" s="2" t="s">
        <v>2439</v>
      </c>
      <c r="C133" s="44">
        <v>1</v>
      </c>
      <c r="D133" s="1" t="s">
        <v>66</v>
      </c>
      <c r="E133" s="1" t="s">
        <v>67</v>
      </c>
      <c r="F133" s="1" t="str">
        <f>UnitControlCenter!$B$3</f>
        <v>million metric tons / year</v>
      </c>
      <c r="G133" s="1" t="s">
        <v>2677</v>
      </c>
      <c r="H133" s="1" t="s">
        <v>2674</v>
      </c>
      <c r="I133" s="1" t="s">
        <v>2675</v>
      </c>
    </row>
    <row r="134" spans="1:19" ht="330" x14ac:dyDescent="0.25">
      <c r="A134" s="2" t="s">
        <v>2889</v>
      </c>
      <c r="B134" s="2" t="s">
        <v>2887</v>
      </c>
      <c r="C134" s="44">
        <v>1</v>
      </c>
      <c r="D134" s="1" t="s">
        <v>66</v>
      </c>
      <c r="E134" s="1" t="s">
        <v>67</v>
      </c>
      <c r="F134" s="1" t="str">
        <f>UnitControlCenter!$B$3</f>
        <v>million metric tons / year</v>
      </c>
      <c r="G134" s="1" t="s">
        <v>3159</v>
      </c>
      <c r="H134" s="1" t="s">
        <v>3155</v>
      </c>
      <c r="I134" s="227" t="s">
        <v>3156</v>
      </c>
    </row>
    <row r="135" spans="1:19" ht="45" x14ac:dyDescent="0.25">
      <c r="A135" s="2" t="s">
        <v>2889</v>
      </c>
      <c r="B135" s="2" t="s">
        <v>2888</v>
      </c>
      <c r="C135" s="44">
        <v>1</v>
      </c>
      <c r="D135" s="1" t="s">
        <v>66</v>
      </c>
      <c r="E135" s="1" t="s">
        <v>67</v>
      </c>
      <c r="F135" s="1" t="str">
        <f>UnitControlCenter!$B$3</f>
        <v>million metric tons / year</v>
      </c>
      <c r="G135" s="1" t="s">
        <v>2928</v>
      </c>
      <c r="H135" s="1" t="s">
        <v>2890</v>
      </c>
      <c r="I135" s="1" t="s">
        <v>2891</v>
      </c>
    </row>
    <row r="136" spans="1:19" ht="30" x14ac:dyDescent="0.25">
      <c r="A136" s="2" t="s">
        <v>2889</v>
      </c>
      <c r="B136" s="2" t="s">
        <v>3509</v>
      </c>
      <c r="C136" s="44">
        <v>1</v>
      </c>
      <c r="D136" s="1" t="s">
        <v>66</v>
      </c>
      <c r="E136" s="1" t="s">
        <v>67</v>
      </c>
      <c r="F136" s="1" t="str">
        <f>UnitControlCenter!$B$3</f>
        <v>million metric tons / year</v>
      </c>
      <c r="G136" s="1" t="s">
        <v>3501</v>
      </c>
      <c r="H136" s="1" t="s">
        <v>3502</v>
      </c>
      <c r="I136" s="1" t="s">
        <v>3505</v>
      </c>
    </row>
    <row r="137" spans="1:19" ht="255" x14ac:dyDescent="0.25">
      <c r="A137" s="2" t="s">
        <v>2889</v>
      </c>
      <c r="B137" s="2" t="s">
        <v>3499</v>
      </c>
      <c r="C137" s="44">
        <v>1</v>
      </c>
      <c r="D137" s="1" t="s">
        <v>66</v>
      </c>
      <c r="E137" s="1" t="s">
        <v>67</v>
      </c>
      <c r="F137" s="1" t="str">
        <f>UnitControlCenter!$B$3</f>
        <v>million metric tons / year</v>
      </c>
      <c r="G137" s="1" t="s">
        <v>3503</v>
      </c>
      <c r="H137" s="1" t="s">
        <v>3155</v>
      </c>
      <c r="I137" s="227" t="s">
        <v>3156</v>
      </c>
    </row>
    <row r="138" spans="1:19" ht="330.75" thickBot="1" x14ac:dyDescent="0.3">
      <c r="A138" s="203" t="s">
        <v>2889</v>
      </c>
      <c r="B138" s="203" t="s">
        <v>3500</v>
      </c>
      <c r="C138" s="210">
        <v>1</v>
      </c>
      <c r="D138" s="203" t="s">
        <v>66</v>
      </c>
      <c r="E138" s="203" t="s">
        <v>67</v>
      </c>
      <c r="F138" s="203" t="str">
        <f>UnitControlCenter!$B$3</f>
        <v>million metric tons / year</v>
      </c>
      <c r="G138" s="203" t="s">
        <v>3504</v>
      </c>
      <c r="H138" s="203" t="s">
        <v>3155</v>
      </c>
      <c r="I138" s="203" t="s">
        <v>3156</v>
      </c>
      <c r="J138" s="204"/>
      <c r="K138" s="204"/>
      <c r="L138" s="204"/>
      <c r="M138" s="204"/>
      <c r="N138" s="204"/>
      <c r="O138" s="204"/>
      <c r="P138" s="204"/>
      <c r="Q138" s="204"/>
      <c r="R138" s="204"/>
      <c r="S138" s="204"/>
    </row>
    <row r="139" spans="1:19" ht="60" x14ac:dyDescent="0.25">
      <c r="A139" s="2" t="s">
        <v>2388</v>
      </c>
      <c r="B139" s="2" t="s">
        <v>2389</v>
      </c>
      <c r="C139" s="44">
        <v>1</v>
      </c>
      <c r="D139" s="1" t="s">
        <v>66</v>
      </c>
      <c r="E139" s="1" t="s">
        <v>67</v>
      </c>
      <c r="F139" s="1" t="str">
        <f>UnitControlCenter!$B$28</f>
        <v>quads / year</v>
      </c>
      <c r="G139" s="1" t="s">
        <v>2402</v>
      </c>
      <c r="H139" s="1" t="s">
        <v>2403</v>
      </c>
      <c r="I139" s="1" t="s">
        <v>2660</v>
      </c>
    </row>
    <row r="140" spans="1:19" ht="30" x14ac:dyDescent="0.25">
      <c r="A140" s="2" t="s">
        <v>2388</v>
      </c>
      <c r="B140" s="2" t="s">
        <v>2390</v>
      </c>
      <c r="C140" s="44">
        <v>1</v>
      </c>
      <c r="D140" s="1" t="s">
        <v>66</v>
      </c>
      <c r="E140" s="1" t="s">
        <v>67</v>
      </c>
      <c r="F140" s="1" t="str">
        <f>UnitControlCenter!$B$28</f>
        <v>quads / year</v>
      </c>
      <c r="G140" s="1" t="s">
        <v>2420</v>
      </c>
      <c r="H140" s="1" t="s">
        <v>2404</v>
      </c>
      <c r="I140" s="1" t="s">
        <v>2405</v>
      </c>
    </row>
    <row r="141" spans="1:19" ht="90" x14ac:dyDescent="0.25">
      <c r="A141" s="2" t="s">
        <v>2388</v>
      </c>
      <c r="B141" s="2" t="s">
        <v>2391</v>
      </c>
      <c r="C141" s="44">
        <v>1</v>
      </c>
      <c r="D141" s="1" t="s">
        <v>66</v>
      </c>
      <c r="E141" s="1" t="s">
        <v>67</v>
      </c>
      <c r="F141" s="1" t="str">
        <f>UnitControlCenter!$B$28</f>
        <v>quads / year</v>
      </c>
      <c r="G141" s="1" t="s">
        <v>2699</v>
      </c>
      <c r="H141" s="1" t="s">
        <v>2701</v>
      </c>
      <c r="I141" s="1" t="s">
        <v>2700</v>
      </c>
    </row>
    <row r="142" spans="1:19" s="204" customFormat="1" ht="15.75" thickBot="1" x14ac:dyDescent="0.3">
      <c r="A142" s="203" t="s">
        <v>2388</v>
      </c>
      <c r="B142" s="203" t="s">
        <v>2638</v>
      </c>
      <c r="C142" s="210">
        <v>1</v>
      </c>
      <c r="D142" s="204" t="s">
        <v>64</v>
      </c>
      <c r="E142" s="204" t="s">
        <v>65</v>
      </c>
      <c r="F142" s="204" t="str">
        <f>UnitControlCenter!$B$28</f>
        <v>quads / year</v>
      </c>
      <c r="G142" s="204" t="s">
        <v>3413</v>
      </c>
    </row>
    <row r="143" spans="1:19" ht="105" x14ac:dyDescent="0.25">
      <c r="A143" s="2" t="s">
        <v>2458</v>
      </c>
      <c r="B143" s="2" t="s">
        <v>2459</v>
      </c>
      <c r="C143" s="44">
        <v>1</v>
      </c>
      <c r="D143" s="1" t="s">
        <v>66</v>
      </c>
      <c r="E143" s="1" t="s">
        <v>67</v>
      </c>
      <c r="F143" s="1" t="str">
        <f>UnitControlCenter!$B$28</f>
        <v>quads / year</v>
      </c>
      <c r="G143" s="1" t="s">
        <v>2713</v>
      </c>
      <c r="H143" s="1" t="s">
        <v>2714</v>
      </c>
      <c r="I143" s="1" t="s">
        <v>2715</v>
      </c>
    </row>
    <row r="144" spans="1:19" ht="75" x14ac:dyDescent="0.25">
      <c r="A144" s="2" t="s">
        <v>2458</v>
      </c>
      <c r="B144" s="2" t="s">
        <v>2460</v>
      </c>
      <c r="C144" s="44">
        <v>1</v>
      </c>
      <c r="D144" s="1" t="s">
        <v>66</v>
      </c>
      <c r="E144" s="1" t="s">
        <v>67</v>
      </c>
      <c r="F144" s="1" t="str">
        <f>UnitControlCenter!$B$28</f>
        <v>quads / year</v>
      </c>
      <c r="G144" s="1" t="s">
        <v>3404</v>
      </c>
      <c r="H144" s="1" t="s">
        <v>3405</v>
      </c>
      <c r="I144" s="1" t="s">
        <v>3406</v>
      </c>
    </row>
    <row r="145" spans="1:19" x14ac:dyDescent="0.25">
      <c r="A145" s="2" t="s">
        <v>2458</v>
      </c>
      <c r="B145" s="2" t="s">
        <v>2947</v>
      </c>
      <c r="C145" s="44">
        <v>0</v>
      </c>
      <c r="D145" s="1" t="s">
        <v>64</v>
      </c>
      <c r="E145" s="1" t="s">
        <v>65</v>
      </c>
      <c r="F145" s="1" t="str">
        <f>UnitControlCenter!$B$29</f>
        <v>thousand BTU / 2020 dollar</v>
      </c>
      <c r="G145" s="1" t="s">
        <v>2900</v>
      </c>
    </row>
    <row r="146" spans="1:19" x14ac:dyDescent="0.25">
      <c r="A146" s="2" t="s">
        <v>2458</v>
      </c>
      <c r="B146" s="2" t="s">
        <v>2461</v>
      </c>
      <c r="C146" s="44">
        <v>1</v>
      </c>
      <c r="D146" s="1" t="s">
        <v>64</v>
      </c>
      <c r="E146" s="1" t="s">
        <v>65</v>
      </c>
      <c r="F146" s="1" t="str">
        <f>UnitControlCenter!$B$15</f>
        <v>terawatt-hours (TWh) / year</v>
      </c>
      <c r="G146" s="1" t="s">
        <v>2357</v>
      </c>
    </row>
    <row r="147" spans="1:19" x14ac:dyDescent="0.25">
      <c r="A147" s="2" t="s">
        <v>2458</v>
      </c>
      <c r="B147" s="2" t="s">
        <v>2462</v>
      </c>
      <c r="C147" s="44">
        <v>1</v>
      </c>
      <c r="D147" s="1" t="s">
        <v>64</v>
      </c>
      <c r="E147" s="1" t="s">
        <v>65</v>
      </c>
      <c r="F147" s="1" t="str">
        <f>UnitControlCenter!$B$30</f>
        <v>millions of short tons / year</v>
      </c>
      <c r="G147" s="1" t="s">
        <v>2356</v>
      </c>
    </row>
    <row r="148" spans="1:19" x14ac:dyDescent="0.25">
      <c r="A148" s="2" t="s">
        <v>2458</v>
      </c>
      <c r="B148" s="2" t="s">
        <v>2463</v>
      </c>
      <c r="C148" s="44">
        <v>1</v>
      </c>
      <c r="D148" s="1" t="s">
        <v>64</v>
      </c>
      <c r="E148" s="1" t="s">
        <v>65</v>
      </c>
      <c r="F148" s="1" t="str">
        <f>UnitControlCenter!$B$30</f>
        <v>millions of short tons / year</v>
      </c>
      <c r="G148" s="1" t="s">
        <v>2355</v>
      </c>
    </row>
    <row r="149" spans="1:19" x14ac:dyDescent="0.25">
      <c r="A149" s="2" t="s">
        <v>2458</v>
      </c>
      <c r="B149" s="2" t="s">
        <v>2464</v>
      </c>
      <c r="C149" s="44">
        <v>1</v>
      </c>
      <c r="D149" s="1" t="s">
        <v>64</v>
      </c>
      <c r="E149" s="1" t="s">
        <v>65</v>
      </c>
      <c r="F149" s="1" t="str">
        <f>UnitControlCenter!$B$31</f>
        <v>trillion cubic feet / year</v>
      </c>
      <c r="G149" s="1" t="s">
        <v>2354</v>
      </c>
    </row>
    <row r="150" spans="1:19" ht="30" x14ac:dyDescent="0.25">
      <c r="A150" s="2" t="s">
        <v>2458</v>
      </c>
      <c r="B150" s="2" t="s">
        <v>2465</v>
      </c>
      <c r="C150" s="44">
        <v>1</v>
      </c>
      <c r="D150" s="1" t="s">
        <v>64</v>
      </c>
      <c r="E150" s="1" t="s">
        <v>65</v>
      </c>
      <c r="F150" s="1" t="str">
        <f>UnitControlCenter!$B$32</f>
        <v>million barrels of oil / year</v>
      </c>
      <c r="G150" s="1" t="s">
        <v>2353</v>
      </c>
    </row>
    <row r="151" spans="1:19" x14ac:dyDescent="0.25">
      <c r="A151" s="2" t="s">
        <v>2458</v>
      </c>
      <c r="B151" s="2" t="s">
        <v>2466</v>
      </c>
      <c r="C151" s="44">
        <v>1</v>
      </c>
      <c r="D151" s="1" t="s">
        <v>64</v>
      </c>
      <c r="E151" s="1" t="s">
        <v>65</v>
      </c>
      <c r="F151" s="1" t="str">
        <f>UnitControlCenter!$B$32</f>
        <v>million barrels of oil / year</v>
      </c>
      <c r="G151" s="1" t="s">
        <v>2408</v>
      </c>
    </row>
    <row r="152" spans="1:19" x14ac:dyDescent="0.25">
      <c r="A152" s="2" t="s">
        <v>2458</v>
      </c>
      <c r="B152" s="2" t="s">
        <v>2467</v>
      </c>
      <c r="C152" s="44">
        <v>1</v>
      </c>
      <c r="D152" s="1" t="s">
        <v>64</v>
      </c>
      <c r="E152" s="1" t="s">
        <v>65</v>
      </c>
      <c r="F152" s="1" t="str">
        <f>UnitControlCenter!$B$30</f>
        <v>millions of short tons / year</v>
      </c>
      <c r="G152" s="1" t="s">
        <v>2409</v>
      </c>
    </row>
    <row r="153" spans="1:19" ht="30" x14ac:dyDescent="0.25">
      <c r="A153" s="2" t="s">
        <v>2458</v>
      </c>
      <c r="B153" s="2" t="s">
        <v>2702</v>
      </c>
      <c r="C153" s="44">
        <v>1</v>
      </c>
      <c r="D153" s="1" t="s">
        <v>64</v>
      </c>
      <c r="E153" s="1" t="s">
        <v>65</v>
      </c>
      <c r="F153" s="1" t="str">
        <f>UnitControlCenter!$B$33</f>
        <v>million gallons / year</v>
      </c>
      <c r="G153" s="1" t="s">
        <v>2706</v>
      </c>
    </row>
    <row r="154" spans="1:19" ht="30" x14ac:dyDescent="0.25">
      <c r="A154" s="2" t="s">
        <v>2458</v>
      </c>
      <c r="B154" s="2" t="s">
        <v>2703</v>
      </c>
      <c r="C154" s="44">
        <v>1</v>
      </c>
      <c r="D154" s="1" t="s">
        <v>64</v>
      </c>
      <c r="E154" s="1" t="s">
        <v>65</v>
      </c>
      <c r="F154" s="1" t="str">
        <f>UnitControlCenter!$B$30</f>
        <v>millions of short tons / year</v>
      </c>
      <c r="G154" s="1" t="s">
        <v>2707</v>
      </c>
    </row>
    <row r="155" spans="1:19" ht="15.75" thickBot="1" x14ac:dyDescent="0.3">
      <c r="A155" s="203" t="s">
        <v>2458</v>
      </c>
      <c r="B155" s="203" t="s">
        <v>2704</v>
      </c>
      <c r="C155" s="210">
        <v>1</v>
      </c>
      <c r="D155" s="204" t="s">
        <v>64</v>
      </c>
      <c r="E155" s="204" t="s">
        <v>65</v>
      </c>
      <c r="F155" s="204" t="str">
        <f>UnitControlCenter!$B$5</f>
        <v>thousand metric tons / year</v>
      </c>
      <c r="G155" s="204" t="s">
        <v>2708</v>
      </c>
      <c r="H155" s="204"/>
      <c r="I155" s="204"/>
      <c r="J155" s="204"/>
      <c r="K155" s="204"/>
      <c r="L155" s="204"/>
      <c r="M155" s="204"/>
      <c r="N155" s="204"/>
      <c r="O155" s="204"/>
      <c r="P155" s="204"/>
      <c r="Q155" s="204"/>
      <c r="R155" s="204"/>
      <c r="S155" s="204"/>
    </row>
    <row r="156" spans="1:19" ht="60" x14ac:dyDescent="0.25">
      <c r="A156" s="2" t="s">
        <v>3514</v>
      </c>
      <c r="B156" s="2" t="s">
        <v>3543</v>
      </c>
      <c r="C156" s="44">
        <v>1</v>
      </c>
      <c r="D156" s="1" t="s">
        <v>66</v>
      </c>
      <c r="E156" s="1" t="s">
        <v>67</v>
      </c>
      <c r="F156" s="1" t="str">
        <f>UnitControlCenter!$B$34</f>
        <v>trillion BTU / year</v>
      </c>
      <c r="G156" s="1" t="s">
        <v>2716</v>
      </c>
      <c r="H156" s="1" t="s">
        <v>2717</v>
      </c>
      <c r="I156" s="1" t="s">
        <v>2718</v>
      </c>
    </row>
    <row r="157" spans="1:19" ht="60" x14ac:dyDescent="0.25">
      <c r="A157" s="2" t="s">
        <v>3514</v>
      </c>
      <c r="B157" s="2" t="s">
        <v>3544</v>
      </c>
      <c r="C157" s="44">
        <v>1</v>
      </c>
      <c r="D157" s="1" t="s">
        <v>66</v>
      </c>
      <c r="E157" s="1" t="s">
        <v>67</v>
      </c>
      <c r="F157" s="1" t="str">
        <f>UnitControlCenter!$B$34</f>
        <v>trillion BTU / year</v>
      </c>
      <c r="G157" s="1" t="s">
        <v>2719</v>
      </c>
      <c r="H157" s="1" t="s">
        <v>2717</v>
      </c>
      <c r="I157" s="1" t="s">
        <v>2718</v>
      </c>
    </row>
    <row r="158" spans="1:19" ht="60" x14ac:dyDescent="0.25">
      <c r="A158" s="2" t="s">
        <v>3514</v>
      </c>
      <c r="B158" s="2" t="s">
        <v>3545</v>
      </c>
      <c r="C158" s="44">
        <v>1</v>
      </c>
      <c r="D158" s="1" t="s">
        <v>66</v>
      </c>
      <c r="E158" s="1" t="s">
        <v>67</v>
      </c>
      <c r="F158" s="1" t="str">
        <f>UnitControlCenter!$B$8</f>
        <v>billion 2020 dollars / year</v>
      </c>
      <c r="G158" s="1" t="s">
        <v>2720</v>
      </c>
      <c r="H158" s="1" t="s">
        <v>2717</v>
      </c>
      <c r="I158" s="1" t="s">
        <v>2718</v>
      </c>
    </row>
    <row r="159" spans="1:19" ht="75" x14ac:dyDescent="0.25">
      <c r="A159" s="2" t="s">
        <v>3514</v>
      </c>
      <c r="B159" s="2" t="s">
        <v>3546</v>
      </c>
      <c r="C159" s="44">
        <v>1</v>
      </c>
      <c r="D159" s="1" t="s">
        <v>66</v>
      </c>
      <c r="E159" s="1" t="s">
        <v>67</v>
      </c>
      <c r="F159" s="1" t="str">
        <f>UnitControlCenter!$B$8</f>
        <v>billion 2020 dollars / year</v>
      </c>
      <c r="G159" s="1" t="s">
        <v>2721</v>
      </c>
      <c r="H159" s="1" t="s">
        <v>2717</v>
      </c>
      <c r="I159" s="1" t="s">
        <v>2718</v>
      </c>
    </row>
    <row r="160" spans="1:19" ht="60" x14ac:dyDescent="0.25">
      <c r="A160" s="2" t="s">
        <v>3514</v>
      </c>
      <c r="B160" s="2" t="s">
        <v>3547</v>
      </c>
      <c r="C160" s="44">
        <v>1</v>
      </c>
      <c r="D160" s="1" t="s">
        <v>66</v>
      </c>
      <c r="E160" s="1" t="s">
        <v>67</v>
      </c>
      <c r="F160" s="1" t="str">
        <f>UnitControlCenter!B3</f>
        <v>million metric tons / year</v>
      </c>
      <c r="G160" s="1" t="s">
        <v>2970</v>
      </c>
      <c r="H160" s="1" t="s">
        <v>2968</v>
      </c>
      <c r="I160" s="1" t="s">
        <v>2969</v>
      </c>
    </row>
    <row r="161" spans="1:19" ht="60" x14ac:dyDescent="0.25">
      <c r="A161" s="2" t="s">
        <v>3514</v>
      </c>
      <c r="B161" s="2" t="s">
        <v>3548</v>
      </c>
      <c r="C161" s="44">
        <v>1</v>
      </c>
      <c r="D161" s="1" t="s">
        <v>66</v>
      </c>
      <c r="E161" s="1" t="s">
        <v>67</v>
      </c>
      <c r="F161" s="1" t="str">
        <f>UnitControlCenter!B3</f>
        <v>million metric tons / year</v>
      </c>
      <c r="G161" s="1" t="s">
        <v>2971</v>
      </c>
      <c r="H161" s="1" t="s">
        <v>2968</v>
      </c>
      <c r="I161" s="1" t="s">
        <v>2969</v>
      </c>
    </row>
    <row r="162" spans="1:19" ht="60" x14ac:dyDescent="0.25">
      <c r="A162" s="2" t="s">
        <v>3514</v>
      </c>
      <c r="B162" s="2" t="s">
        <v>3549</v>
      </c>
      <c r="C162" s="44">
        <v>1</v>
      </c>
      <c r="D162" s="1" t="s">
        <v>66</v>
      </c>
      <c r="E162" s="1" t="s">
        <v>67</v>
      </c>
      <c r="F162" s="1" t="str">
        <f>UnitControlCenter!$B$34</f>
        <v>trillion BTU / year</v>
      </c>
      <c r="G162" s="1" t="s">
        <v>2800</v>
      </c>
      <c r="H162" s="1" t="s">
        <v>2795</v>
      </c>
      <c r="I162" s="1" t="s">
        <v>2796</v>
      </c>
    </row>
    <row r="163" spans="1:19" ht="75" x14ac:dyDescent="0.25">
      <c r="A163" s="2" t="s">
        <v>3514</v>
      </c>
      <c r="B163" s="2" t="s">
        <v>3550</v>
      </c>
      <c r="C163" s="44">
        <v>1</v>
      </c>
      <c r="D163" s="1" t="s">
        <v>66</v>
      </c>
      <c r="E163" s="1" t="s">
        <v>67</v>
      </c>
      <c r="F163" s="1" t="str">
        <f>UnitControlCenter!$B$34</f>
        <v>trillion BTU / year</v>
      </c>
      <c r="G163" s="1" t="s">
        <v>2801</v>
      </c>
      <c r="H163" s="1" t="s">
        <v>2795</v>
      </c>
      <c r="I163" s="1" t="s">
        <v>2797</v>
      </c>
    </row>
    <row r="164" spans="1:19" ht="75" x14ac:dyDescent="0.25">
      <c r="A164" s="2" t="s">
        <v>3514</v>
      </c>
      <c r="B164" s="2" t="s">
        <v>3551</v>
      </c>
      <c r="C164" s="44">
        <v>1</v>
      </c>
      <c r="D164" s="1" t="s">
        <v>66</v>
      </c>
      <c r="E164" s="1" t="s">
        <v>67</v>
      </c>
      <c r="F164" s="1" t="str">
        <f>UnitControlCenter!$B$8</f>
        <v>billion 2020 dollars / year</v>
      </c>
      <c r="G164" s="1" t="s">
        <v>2802</v>
      </c>
      <c r="H164" s="1" t="s">
        <v>2795</v>
      </c>
      <c r="I164" s="1" t="s">
        <v>2798</v>
      </c>
    </row>
    <row r="165" spans="1:19" ht="90" x14ac:dyDescent="0.25">
      <c r="A165" s="2" t="s">
        <v>3514</v>
      </c>
      <c r="B165" s="2" t="s">
        <v>3552</v>
      </c>
      <c r="C165" s="44">
        <v>1</v>
      </c>
      <c r="D165" s="1" t="s">
        <v>66</v>
      </c>
      <c r="E165" s="1" t="s">
        <v>67</v>
      </c>
      <c r="F165" s="1" t="str">
        <f>UnitControlCenter!$B$8</f>
        <v>billion 2020 dollars / year</v>
      </c>
      <c r="G165" s="1" t="s">
        <v>2803</v>
      </c>
      <c r="H165" s="1" t="s">
        <v>2795</v>
      </c>
      <c r="I165" s="1" t="s">
        <v>2799</v>
      </c>
    </row>
    <row r="166" spans="1:19" ht="105" x14ac:dyDescent="0.25">
      <c r="A166" s="2" t="s">
        <v>3514</v>
      </c>
      <c r="B166" s="2" t="s">
        <v>3553</v>
      </c>
      <c r="C166" s="44">
        <v>1</v>
      </c>
      <c r="D166" s="1" t="s">
        <v>66</v>
      </c>
      <c r="E166" s="1" t="s">
        <v>67</v>
      </c>
      <c r="F166" s="1" t="str">
        <f>UnitControlCenter!$B$28</f>
        <v>quads / year</v>
      </c>
      <c r="G166" s="1" t="s">
        <v>2829</v>
      </c>
      <c r="H166" s="1" t="s">
        <v>2831</v>
      </c>
      <c r="I166" s="1" t="s">
        <v>2832</v>
      </c>
    </row>
    <row r="167" spans="1:19" ht="120" x14ac:dyDescent="0.25">
      <c r="A167" s="2" t="s">
        <v>3514</v>
      </c>
      <c r="B167" s="2" t="s">
        <v>3554</v>
      </c>
      <c r="C167" s="44">
        <v>1</v>
      </c>
      <c r="D167" s="1" t="s">
        <v>66</v>
      </c>
      <c r="E167" s="1" t="s">
        <v>67</v>
      </c>
      <c r="F167" s="1" t="str">
        <f>UnitControlCenter!$B$28</f>
        <v>quads / year</v>
      </c>
      <c r="G167" s="1" t="s">
        <v>2830</v>
      </c>
      <c r="H167" s="1" t="s">
        <v>2831</v>
      </c>
      <c r="I167" s="1" t="s">
        <v>2832</v>
      </c>
    </row>
    <row r="168" spans="1:19" ht="225" x14ac:dyDescent="0.25">
      <c r="A168" s="2" t="s">
        <v>3514</v>
      </c>
      <c r="B168" s="2" t="s">
        <v>3562</v>
      </c>
      <c r="C168" s="44">
        <v>1</v>
      </c>
      <c r="D168" s="1" t="s">
        <v>66</v>
      </c>
      <c r="E168" s="1" t="s">
        <v>67</v>
      </c>
      <c r="F168" s="1" t="str">
        <f>UnitControlCenter!$B$9</f>
        <v>billion 2020 dollars</v>
      </c>
      <c r="G168" s="1" t="s">
        <v>3517</v>
      </c>
      <c r="H168" s="1" t="s">
        <v>3516</v>
      </c>
      <c r="I168" s="227" t="s">
        <v>3515</v>
      </c>
    </row>
    <row r="169" spans="1:19" ht="255" x14ac:dyDescent="0.25">
      <c r="A169" s="2" t="s">
        <v>3514</v>
      </c>
      <c r="B169" s="2" t="s">
        <v>3555</v>
      </c>
      <c r="C169" s="44">
        <v>1</v>
      </c>
      <c r="D169" s="1" t="s">
        <v>66</v>
      </c>
      <c r="E169" s="1" t="s">
        <v>67</v>
      </c>
      <c r="F169" s="1" t="str">
        <f>UnitControlCenter!$B$9</f>
        <v>billion 2020 dollars</v>
      </c>
      <c r="G169" s="1" t="s">
        <v>3525</v>
      </c>
      <c r="H169" s="1" t="s">
        <v>3516</v>
      </c>
      <c r="I169" s="227" t="s">
        <v>3518</v>
      </c>
    </row>
    <row r="170" spans="1:19" ht="225" x14ac:dyDescent="0.25">
      <c r="A170" s="2" t="s">
        <v>3514</v>
      </c>
      <c r="B170" s="2" t="s">
        <v>3556</v>
      </c>
      <c r="C170" s="44">
        <v>1</v>
      </c>
      <c r="D170" s="1" t="s">
        <v>66</v>
      </c>
      <c r="E170" s="1" t="s">
        <v>67</v>
      </c>
      <c r="F170" s="1" t="str">
        <f>UnitControlCenter!$B$9</f>
        <v>billion 2020 dollars</v>
      </c>
      <c r="G170" s="1" t="s">
        <v>3526</v>
      </c>
      <c r="H170" s="1" t="s">
        <v>3516</v>
      </c>
      <c r="I170" s="227" t="s">
        <v>3519</v>
      </c>
    </row>
    <row r="171" spans="1:19" ht="255" x14ac:dyDescent="0.25">
      <c r="A171" s="2" t="s">
        <v>3514</v>
      </c>
      <c r="B171" s="2" t="s">
        <v>3557</v>
      </c>
      <c r="C171" s="44">
        <v>1</v>
      </c>
      <c r="D171" s="1" t="s">
        <v>66</v>
      </c>
      <c r="E171" s="1" t="s">
        <v>67</v>
      </c>
      <c r="F171" s="1" t="str">
        <f>UnitControlCenter!$B$9</f>
        <v>billion 2020 dollars</v>
      </c>
      <c r="G171" s="1" t="s">
        <v>3527</v>
      </c>
      <c r="H171" s="1" t="s">
        <v>3516</v>
      </c>
      <c r="I171" s="227" t="s">
        <v>3520</v>
      </c>
    </row>
    <row r="172" spans="1:19" ht="210" x14ac:dyDescent="0.25">
      <c r="A172" s="2" t="s">
        <v>3514</v>
      </c>
      <c r="B172" s="2" t="s">
        <v>3558</v>
      </c>
      <c r="C172" s="44">
        <v>1</v>
      </c>
      <c r="D172" s="1" t="s">
        <v>66</v>
      </c>
      <c r="E172" s="1" t="s">
        <v>67</v>
      </c>
      <c r="F172" s="1" t="str">
        <f>UnitControlCenter!$B$9</f>
        <v>billion 2020 dollars</v>
      </c>
      <c r="G172" s="1" t="s">
        <v>3530</v>
      </c>
      <c r="H172" s="1" t="s">
        <v>3516</v>
      </c>
      <c r="I172" s="227" t="s">
        <v>3521</v>
      </c>
    </row>
    <row r="173" spans="1:19" ht="240" x14ac:dyDescent="0.25">
      <c r="A173" s="2" t="s">
        <v>3514</v>
      </c>
      <c r="B173" s="2" t="s">
        <v>3559</v>
      </c>
      <c r="C173" s="44">
        <v>1</v>
      </c>
      <c r="D173" s="1" t="s">
        <v>66</v>
      </c>
      <c r="E173" s="1" t="s">
        <v>67</v>
      </c>
      <c r="F173" s="1" t="str">
        <f>UnitControlCenter!$B$9</f>
        <v>billion 2020 dollars</v>
      </c>
      <c r="G173" s="1" t="s">
        <v>3531</v>
      </c>
      <c r="H173" s="1" t="s">
        <v>3516</v>
      </c>
      <c r="I173" s="227" t="s">
        <v>3522</v>
      </c>
    </row>
    <row r="174" spans="1:19" ht="270" x14ac:dyDescent="0.25">
      <c r="A174" s="2" t="s">
        <v>3514</v>
      </c>
      <c r="B174" s="2" t="s">
        <v>3560</v>
      </c>
      <c r="C174" s="44">
        <v>1</v>
      </c>
      <c r="D174" s="1" t="s">
        <v>66</v>
      </c>
      <c r="E174" s="1" t="s">
        <v>67</v>
      </c>
      <c r="F174" s="1" t="str">
        <f>UnitControlCenter!$B$9</f>
        <v>billion 2020 dollars</v>
      </c>
      <c r="G174" s="1" t="s">
        <v>3528</v>
      </c>
      <c r="H174" s="1" t="s">
        <v>3516</v>
      </c>
      <c r="I174" s="227" t="s">
        <v>3523</v>
      </c>
    </row>
    <row r="175" spans="1:19" ht="315.75" thickBot="1" x14ac:dyDescent="0.3">
      <c r="A175" s="203" t="s">
        <v>3514</v>
      </c>
      <c r="B175" s="203" t="s">
        <v>3561</v>
      </c>
      <c r="C175" s="210">
        <v>1</v>
      </c>
      <c r="D175" s="204" t="s">
        <v>66</v>
      </c>
      <c r="E175" s="204" t="s">
        <v>67</v>
      </c>
      <c r="F175" s="204" t="str">
        <f>UnitControlCenter!$B$9</f>
        <v>billion 2020 dollars</v>
      </c>
      <c r="G175" s="204" t="s">
        <v>3529</v>
      </c>
      <c r="H175" s="204" t="s">
        <v>3516</v>
      </c>
      <c r="I175" s="339" t="s">
        <v>3524</v>
      </c>
      <c r="J175" s="204"/>
      <c r="K175" s="204"/>
      <c r="L175" s="204"/>
      <c r="M175" s="204"/>
      <c r="N175" s="204"/>
      <c r="O175" s="204"/>
      <c r="P175" s="204"/>
      <c r="Q175" s="204"/>
      <c r="R175" s="204"/>
      <c r="S175" s="204"/>
    </row>
    <row r="176" spans="1:19" ht="75" x14ac:dyDescent="0.25">
      <c r="A176" s="2" t="s">
        <v>2392</v>
      </c>
      <c r="B176" s="2" t="s">
        <v>94</v>
      </c>
      <c r="C176" s="44">
        <v>1</v>
      </c>
      <c r="D176" s="1" t="s">
        <v>66</v>
      </c>
      <c r="E176" s="1" t="s">
        <v>2398</v>
      </c>
      <c r="F176" s="1" t="str">
        <f>UnitControlCenter!$B$20</f>
        <v>2020 dollars / megawatt-hour (MWh)</v>
      </c>
      <c r="G176" s="1" t="s">
        <v>3457</v>
      </c>
      <c r="H176" s="1" t="s">
        <v>3456</v>
      </c>
      <c r="I176" s="1" t="s">
        <v>2722</v>
      </c>
    </row>
    <row r="177" spans="1:19" ht="45" x14ac:dyDescent="0.25">
      <c r="A177" s="2" t="s">
        <v>2392</v>
      </c>
      <c r="B177" s="2" t="s">
        <v>470</v>
      </c>
      <c r="C177" s="44">
        <v>1</v>
      </c>
      <c r="D177" s="1" t="s">
        <v>66</v>
      </c>
      <c r="E177" s="1" t="s">
        <v>2398</v>
      </c>
      <c r="F177" s="1" t="str">
        <f>UnitControlCenter!$B$35</f>
        <v>2020 dollars / short ton</v>
      </c>
      <c r="G177" s="1" t="s">
        <v>2730</v>
      </c>
      <c r="H177" s="1" t="s">
        <v>2731</v>
      </c>
      <c r="I177" s="1" t="s">
        <v>2732</v>
      </c>
    </row>
    <row r="178" spans="1:19" x14ac:dyDescent="0.25">
      <c r="A178" s="2" t="s">
        <v>2392</v>
      </c>
      <c r="B178" s="2" t="s">
        <v>467</v>
      </c>
      <c r="C178" s="44">
        <v>1</v>
      </c>
      <c r="D178" s="1" t="s">
        <v>66</v>
      </c>
      <c r="E178" s="1" t="s">
        <v>2398</v>
      </c>
      <c r="F178" s="1" t="str">
        <f>UnitControlCenter!$B$35</f>
        <v>2020 dollars / short ton</v>
      </c>
      <c r="G178" s="1" t="s">
        <v>2411</v>
      </c>
      <c r="H178" s="1" t="s">
        <v>364</v>
      </c>
      <c r="I178" s="1" t="s">
        <v>2613</v>
      </c>
    </row>
    <row r="179" spans="1:19" ht="90" x14ac:dyDescent="0.25">
      <c r="A179" s="2" t="s">
        <v>2392</v>
      </c>
      <c r="B179" s="2" t="s">
        <v>88</v>
      </c>
      <c r="C179" s="44">
        <v>1</v>
      </c>
      <c r="D179" s="1" t="s">
        <v>66</v>
      </c>
      <c r="E179" s="1" t="s">
        <v>2398</v>
      </c>
      <c r="F179" s="1" t="str">
        <f>UnitControlCenter!$B$36</f>
        <v>2020 dollars / thousand cubic feet</v>
      </c>
      <c r="G179" s="1" t="s">
        <v>3459</v>
      </c>
      <c r="H179" s="1" t="s">
        <v>3458</v>
      </c>
      <c r="I179" s="1" t="s">
        <v>2724</v>
      </c>
    </row>
    <row r="180" spans="1:19" x14ac:dyDescent="0.25">
      <c r="A180" s="2" t="s">
        <v>2392</v>
      </c>
      <c r="B180" s="2" t="s">
        <v>96</v>
      </c>
      <c r="C180" s="44">
        <v>1</v>
      </c>
      <c r="D180" s="1" t="s">
        <v>66</v>
      </c>
      <c r="E180" s="1" t="s">
        <v>2398</v>
      </c>
      <c r="F180" s="1" t="str">
        <f>UnitControlCenter!$B$37</f>
        <v>2020 dollars / gallon</v>
      </c>
      <c r="G180" s="1" t="s">
        <v>2413</v>
      </c>
      <c r="H180" s="1" t="s">
        <v>359</v>
      </c>
      <c r="I180" s="44">
        <v>969696</v>
      </c>
    </row>
    <row r="181" spans="1:19" ht="90" x14ac:dyDescent="0.25">
      <c r="A181" s="2" t="s">
        <v>2392</v>
      </c>
      <c r="B181" s="2" t="s">
        <v>97</v>
      </c>
      <c r="C181" s="44">
        <v>1</v>
      </c>
      <c r="D181" s="1" t="s">
        <v>66</v>
      </c>
      <c r="E181" s="1" t="s">
        <v>2398</v>
      </c>
      <c r="F181" s="1" t="str">
        <f>UnitControlCenter!$B$37</f>
        <v>2020 dollars / gallon</v>
      </c>
      <c r="G181" s="1" t="s">
        <v>2725</v>
      </c>
      <c r="H181" s="1" t="s">
        <v>2723</v>
      </c>
      <c r="I181" s="1" t="s">
        <v>2724</v>
      </c>
    </row>
    <row r="182" spans="1:19" ht="60" x14ac:dyDescent="0.25">
      <c r="A182" s="2" t="s">
        <v>2392</v>
      </c>
      <c r="B182" s="2" t="s">
        <v>93</v>
      </c>
      <c r="C182" s="44">
        <v>1</v>
      </c>
      <c r="D182" s="1" t="s">
        <v>66</v>
      </c>
      <c r="E182" s="1" t="s">
        <v>2398</v>
      </c>
      <c r="F182" s="1" t="str">
        <f>UnitControlCenter!$B$35</f>
        <v>2020 dollars / short ton</v>
      </c>
      <c r="G182" s="1" t="s">
        <v>2726</v>
      </c>
      <c r="H182" s="1" t="s">
        <v>2727</v>
      </c>
      <c r="I182" s="1" t="s">
        <v>2728</v>
      </c>
    </row>
    <row r="183" spans="1:19" ht="60" x14ac:dyDescent="0.25">
      <c r="A183" s="2" t="s">
        <v>2392</v>
      </c>
      <c r="B183" s="2" t="s">
        <v>2663</v>
      </c>
      <c r="C183" s="44">
        <v>1</v>
      </c>
      <c r="D183" s="1" t="s">
        <v>66</v>
      </c>
      <c r="E183" s="1" t="s">
        <v>2398</v>
      </c>
      <c r="F183" s="1" t="str">
        <f>UnitControlCenter!$B$38</f>
        <v>2020 dollars / barrel of oil</v>
      </c>
      <c r="G183" s="1" t="s">
        <v>2792</v>
      </c>
      <c r="H183" s="1" t="s">
        <v>2793</v>
      </c>
      <c r="I183" s="1" t="s">
        <v>2794</v>
      </c>
    </row>
    <row r="184" spans="1:19" ht="60" x14ac:dyDescent="0.25">
      <c r="A184" s="2" t="s">
        <v>2392</v>
      </c>
      <c r="B184" s="2" t="s">
        <v>2729</v>
      </c>
      <c r="C184" s="44">
        <v>1</v>
      </c>
      <c r="D184" s="1" t="s">
        <v>66</v>
      </c>
      <c r="E184" s="1" t="s">
        <v>2398</v>
      </c>
      <c r="F184" s="1" t="str">
        <f>UnitControlCenter!$B$37</f>
        <v>2020 dollars / gallon</v>
      </c>
      <c r="G184" s="1" t="s">
        <v>2733</v>
      </c>
      <c r="H184" s="1" t="s">
        <v>2410</v>
      </c>
      <c r="I184" s="1" t="s">
        <v>2659</v>
      </c>
    </row>
    <row r="185" spans="1:19" ht="30.75" thickBot="1" x14ac:dyDescent="0.3">
      <c r="A185" s="203" t="s">
        <v>2392</v>
      </c>
      <c r="B185" s="203" t="s">
        <v>2520</v>
      </c>
      <c r="C185" s="210">
        <v>1</v>
      </c>
      <c r="D185" s="204" t="s">
        <v>66</v>
      </c>
      <c r="E185" s="204" t="s">
        <v>2398</v>
      </c>
      <c r="F185" s="204" t="str">
        <f>UnitControlCenter!$B$39</f>
        <v>2020 dollars / kg</v>
      </c>
      <c r="G185" s="204" t="s">
        <v>2837</v>
      </c>
      <c r="H185" s="204" t="s">
        <v>2838</v>
      </c>
      <c r="I185" s="204" t="s">
        <v>2839</v>
      </c>
      <c r="J185" s="204"/>
      <c r="K185" s="204"/>
      <c r="L185" s="204"/>
      <c r="M185" s="204"/>
      <c r="N185" s="204"/>
      <c r="O185" s="204"/>
      <c r="P185" s="204"/>
      <c r="Q185" s="204"/>
      <c r="R185" s="204"/>
      <c r="S185" s="204"/>
    </row>
    <row r="186" spans="1:19" x14ac:dyDescent="0.25">
      <c r="A186" s="2" t="s">
        <v>2393</v>
      </c>
      <c r="B186" s="2" t="s">
        <v>3597</v>
      </c>
      <c r="C186" s="44">
        <v>1</v>
      </c>
      <c r="D186" s="1" t="s">
        <v>64</v>
      </c>
      <c r="E186" s="1" t="s">
        <v>65</v>
      </c>
      <c r="F186" s="1" t="str">
        <f>UnitControlCenter!$B$40</f>
        <v>2020 dollars / kilowatt-hour (kWh)</v>
      </c>
      <c r="G186" s="1" t="s">
        <v>2414</v>
      </c>
    </row>
    <row r="187" spans="1:19" ht="30" x14ac:dyDescent="0.25">
      <c r="A187" s="2" t="s">
        <v>2393</v>
      </c>
      <c r="B187" s="2" t="s">
        <v>2394</v>
      </c>
      <c r="C187" s="44">
        <v>1</v>
      </c>
      <c r="D187" s="1" t="s">
        <v>66</v>
      </c>
      <c r="E187" s="1" t="s">
        <v>65</v>
      </c>
      <c r="F187" s="1" t="str">
        <f>UnitControlCenter!$B$41</f>
        <v>cost of eqpt. to capture 1 metric ton CO2e/yr (2020 dollars)</v>
      </c>
      <c r="G187" s="1" t="s">
        <v>2418</v>
      </c>
      <c r="H187" s="1" t="s">
        <v>2419</v>
      </c>
      <c r="I187" s="1" t="s">
        <v>2620</v>
      </c>
    </row>
    <row r="188" spans="1:19" ht="30" x14ac:dyDescent="0.25">
      <c r="A188" s="2" t="s">
        <v>2393</v>
      </c>
      <c r="B188" s="2" t="s">
        <v>2395</v>
      </c>
      <c r="C188" s="44">
        <v>1</v>
      </c>
      <c r="D188" s="1" t="s">
        <v>64</v>
      </c>
      <c r="E188" s="1" t="s">
        <v>65</v>
      </c>
      <c r="F188" s="1" t="str">
        <f>UnitControlCenter!$B$42</f>
        <v>million 2020 dollars / megawatt (MW)</v>
      </c>
      <c r="G188" s="1" t="s">
        <v>2415</v>
      </c>
    </row>
    <row r="189" spans="1:19" ht="30" x14ac:dyDescent="0.25">
      <c r="A189" s="2" t="s">
        <v>2393</v>
      </c>
      <c r="B189" s="2" t="s">
        <v>2396</v>
      </c>
      <c r="C189" s="44">
        <v>1</v>
      </c>
      <c r="D189" s="1" t="s">
        <v>64</v>
      </c>
      <c r="E189" s="1" t="s">
        <v>65</v>
      </c>
      <c r="F189" s="1" t="str">
        <f>UnitControlCenter!$B$42</f>
        <v>million 2020 dollars / megawatt (MW)</v>
      </c>
      <c r="G189" s="1" t="s">
        <v>2416</v>
      </c>
    </row>
    <row r="190" spans="1:19" ht="30" x14ac:dyDescent="0.25">
      <c r="A190" s="2" t="s">
        <v>2393</v>
      </c>
      <c r="B190" s="2" t="s">
        <v>2397</v>
      </c>
      <c r="C190" s="44">
        <v>1</v>
      </c>
      <c r="D190" s="1" t="s">
        <v>64</v>
      </c>
      <c r="E190" s="1" t="s">
        <v>65</v>
      </c>
      <c r="F190" s="1" t="str">
        <f>UnitControlCenter!$B$42</f>
        <v>million 2020 dollars / megawatt (MW)</v>
      </c>
      <c r="G190" s="1" t="s">
        <v>2417</v>
      </c>
    </row>
    <row r="191" spans="1:19" ht="30.75" thickBot="1" x14ac:dyDescent="0.3">
      <c r="A191" s="203" t="s">
        <v>2393</v>
      </c>
      <c r="B191" s="203" t="s">
        <v>2537</v>
      </c>
      <c r="C191" s="210">
        <v>1</v>
      </c>
      <c r="D191" s="204" t="s">
        <v>64</v>
      </c>
      <c r="E191" s="204" t="s">
        <v>65</v>
      </c>
      <c r="F191" s="204" t="str">
        <f>UnitControlCenter!$B$43</f>
        <v>cost of eqpt. to produce 1 kg H2/yr (2020 dollars)</v>
      </c>
      <c r="G191" s="204" t="s">
        <v>2538</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7"/>
  <sheetViews>
    <sheetView workbookViewId="0"/>
  </sheetViews>
  <sheetFormatPr defaultColWidth="8.85546875" defaultRowHeight="15" x14ac:dyDescent="0.25"/>
  <cols>
    <col min="1" max="1" width="13.42578125" customWidth="1"/>
    <col min="2" max="2" width="8.85546875" style="20"/>
    <col min="4" max="4" width="46" customWidth="1"/>
  </cols>
  <sheetData>
    <row r="1" spans="1:4" x14ac:dyDescent="0.25">
      <c r="A1" s="42" t="s">
        <v>2607</v>
      </c>
      <c r="B1" s="180"/>
      <c r="C1" s="167"/>
      <c r="D1" s="167"/>
    </row>
    <row r="2" spans="1:4" x14ac:dyDescent="0.25">
      <c r="A2" s="9" t="s">
        <v>2571</v>
      </c>
      <c r="B2" s="181" t="s">
        <v>2572</v>
      </c>
      <c r="C2" s="9" t="s">
        <v>2573</v>
      </c>
      <c r="D2" s="9" t="s">
        <v>2574</v>
      </c>
    </row>
    <row r="3" spans="1:4" x14ac:dyDescent="0.25">
      <c r="A3" t="s">
        <v>2581</v>
      </c>
      <c r="B3" s="20" t="s">
        <v>2592</v>
      </c>
      <c r="C3" s="187"/>
      <c r="D3" t="s">
        <v>460</v>
      </c>
    </row>
    <row r="4" spans="1:4" x14ac:dyDescent="0.25">
      <c r="A4" t="s">
        <v>2589</v>
      </c>
      <c r="B4" s="182" t="s">
        <v>2590</v>
      </c>
      <c r="C4" s="186"/>
      <c r="D4" t="s">
        <v>93</v>
      </c>
    </row>
    <row r="5" spans="1:4" x14ac:dyDescent="0.25">
      <c r="A5" t="s">
        <v>2618</v>
      </c>
      <c r="B5" s="20" t="s">
        <v>2612</v>
      </c>
      <c r="C5" s="196"/>
      <c r="D5" t="s">
        <v>92</v>
      </c>
    </row>
    <row r="6" spans="1:4" x14ac:dyDescent="0.25">
      <c r="A6" t="s">
        <v>2596</v>
      </c>
      <c r="B6" s="20" t="s">
        <v>2613</v>
      </c>
      <c r="C6" s="191"/>
      <c r="D6" t="s">
        <v>2608</v>
      </c>
    </row>
    <row r="7" spans="1:4" x14ac:dyDescent="0.25">
      <c r="A7" t="s">
        <v>2619</v>
      </c>
      <c r="B7" s="20" t="s">
        <v>2412</v>
      </c>
      <c r="C7" s="195"/>
      <c r="D7" t="s">
        <v>2609</v>
      </c>
    </row>
    <row r="8" spans="1:4" x14ac:dyDescent="0.25">
      <c r="A8" t="s">
        <v>2617</v>
      </c>
      <c r="B8" s="20" t="s">
        <v>2614</v>
      </c>
      <c r="C8" s="198"/>
      <c r="D8" t="s">
        <v>475</v>
      </c>
    </row>
    <row r="9" spans="1:4" x14ac:dyDescent="0.25">
      <c r="A9" t="s">
        <v>2597</v>
      </c>
      <c r="B9" s="20" t="s">
        <v>2593</v>
      </c>
      <c r="C9" s="190"/>
      <c r="D9" t="s">
        <v>478</v>
      </c>
    </row>
    <row r="10" spans="1:4" x14ac:dyDescent="0.25">
      <c r="A10" t="s">
        <v>2570</v>
      </c>
      <c r="B10" s="183" t="s">
        <v>2577</v>
      </c>
      <c r="C10" s="179"/>
      <c r="D10" t="s">
        <v>90</v>
      </c>
    </row>
    <row r="11" spans="1:4" x14ac:dyDescent="0.25">
      <c r="A11" t="s">
        <v>2598</v>
      </c>
      <c r="B11" s="20" t="s">
        <v>2594</v>
      </c>
      <c r="C11" s="192"/>
      <c r="D11" t="s">
        <v>89</v>
      </c>
    </row>
    <row r="12" spans="1:4" x14ac:dyDescent="0.25">
      <c r="A12" t="s">
        <v>2580</v>
      </c>
      <c r="B12" s="182" t="s">
        <v>2585</v>
      </c>
      <c r="C12" s="188"/>
      <c r="D12" t="s">
        <v>2610</v>
      </c>
    </row>
    <row r="13" spans="1:4" x14ac:dyDescent="0.25">
      <c r="A13" t="s">
        <v>2621</v>
      </c>
      <c r="B13" s="20" t="s">
        <v>2615</v>
      </c>
      <c r="C13" s="197"/>
      <c r="D13" t="s">
        <v>2519</v>
      </c>
    </row>
    <row r="14" spans="1:4" x14ac:dyDescent="0.25">
      <c r="A14" t="s">
        <v>2583</v>
      </c>
      <c r="B14" s="182" t="s">
        <v>2584</v>
      </c>
      <c r="C14" s="178"/>
      <c r="D14" t="s">
        <v>331</v>
      </c>
    </row>
    <row r="15" spans="1:4" x14ac:dyDescent="0.25">
      <c r="A15" t="s">
        <v>2664</v>
      </c>
      <c r="B15" s="182" t="s">
        <v>2666</v>
      </c>
      <c r="C15" s="200"/>
      <c r="D15" t="s">
        <v>2663</v>
      </c>
    </row>
    <row r="16" spans="1:4" x14ac:dyDescent="0.25">
      <c r="A16" t="s">
        <v>2665</v>
      </c>
      <c r="B16" s="182">
        <v>740000</v>
      </c>
      <c r="C16" s="201"/>
      <c r="D16" t="s">
        <v>2517</v>
      </c>
    </row>
    <row r="17" spans="1:4" x14ac:dyDescent="0.25">
      <c r="A17" t="s">
        <v>2599</v>
      </c>
      <c r="B17" s="20" t="s">
        <v>2595</v>
      </c>
      <c r="C17" s="193"/>
      <c r="D17" t="s">
        <v>332</v>
      </c>
    </row>
    <row r="18" spans="1:4" x14ac:dyDescent="0.25">
      <c r="A18" t="s">
        <v>2582</v>
      </c>
      <c r="B18" s="182" t="s">
        <v>2587</v>
      </c>
      <c r="C18" s="185"/>
      <c r="D18" t="s">
        <v>3602</v>
      </c>
    </row>
    <row r="19" spans="1:4" x14ac:dyDescent="0.25">
      <c r="A19" t="s">
        <v>3603</v>
      </c>
      <c r="B19" s="182" t="s">
        <v>3604</v>
      </c>
      <c r="C19" s="384"/>
      <c r="D19" t="s">
        <v>3601</v>
      </c>
    </row>
    <row r="20" spans="1:4" x14ac:dyDescent="0.25">
      <c r="A20" t="s">
        <v>2606</v>
      </c>
      <c r="B20" s="20" t="s">
        <v>2605</v>
      </c>
      <c r="C20" s="194"/>
      <c r="D20" t="s">
        <v>467</v>
      </c>
    </row>
    <row r="21" spans="1:4" x14ac:dyDescent="0.25">
      <c r="A21" t="s">
        <v>2576</v>
      </c>
      <c r="B21" s="182" t="s">
        <v>2586</v>
      </c>
      <c r="C21" s="184"/>
      <c r="D21" t="s">
        <v>470</v>
      </c>
    </row>
    <row r="22" spans="1:4" x14ac:dyDescent="0.25">
      <c r="A22" t="s">
        <v>2622</v>
      </c>
      <c r="B22" s="20" t="s">
        <v>2616</v>
      </c>
      <c r="C22" s="199"/>
      <c r="D22" t="s">
        <v>2611</v>
      </c>
    </row>
    <row r="24" spans="1:4" x14ac:dyDescent="0.25">
      <c r="A24" s="42" t="s">
        <v>2591</v>
      </c>
      <c r="B24" s="180"/>
      <c r="C24" s="167"/>
      <c r="D24" s="167"/>
    </row>
    <row r="25" spans="1:4" s="9" customFormat="1" x14ac:dyDescent="0.25">
      <c r="A25" s="9" t="s">
        <v>2571</v>
      </c>
      <c r="B25" s="181" t="s">
        <v>2572</v>
      </c>
      <c r="C25" s="9" t="s">
        <v>2573</v>
      </c>
      <c r="D25" s="9" t="s">
        <v>2656</v>
      </c>
    </row>
    <row r="26" spans="1:4" x14ac:dyDescent="0.25">
      <c r="A26" t="s">
        <v>2597</v>
      </c>
      <c r="B26" s="20" t="s">
        <v>2593</v>
      </c>
      <c r="C26" s="190"/>
      <c r="D26" t="s">
        <v>2658</v>
      </c>
    </row>
    <row r="27" spans="1:4" x14ac:dyDescent="0.25">
      <c r="A27" t="s">
        <v>2570</v>
      </c>
      <c r="B27" s="183" t="s">
        <v>2577</v>
      </c>
      <c r="C27" s="179"/>
      <c r="D27" t="s">
        <v>2657</v>
      </c>
    </row>
    <row r="28" spans="1:4" x14ac:dyDescent="0.25">
      <c r="A28" t="s">
        <v>2582</v>
      </c>
      <c r="B28" s="20" t="s">
        <v>2587</v>
      </c>
      <c r="C28" s="185"/>
      <c r="D28" t="s">
        <v>4</v>
      </c>
    </row>
    <row r="29" spans="1:4" x14ac:dyDescent="0.25">
      <c r="A29" t="s">
        <v>2596</v>
      </c>
      <c r="B29" s="20" t="s">
        <v>2613</v>
      </c>
      <c r="C29" s="191"/>
      <c r="D29" t="s">
        <v>94</v>
      </c>
    </row>
    <row r="30" spans="1:4" x14ac:dyDescent="0.25">
      <c r="A30" t="s">
        <v>2576</v>
      </c>
      <c r="B30" s="20">
        <v>969696</v>
      </c>
      <c r="C30" s="184"/>
      <c r="D30" t="s">
        <v>9</v>
      </c>
    </row>
    <row r="31" spans="1:4" x14ac:dyDescent="0.25">
      <c r="A31" t="s">
        <v>2589</v>
      </c>
      <c r="B31" s="20" t="s">
        <v>2590</v>
      </c>
      <c r="C31" s="186"/>
      <c r="D31" t="s">
        <v>2472</v>
      </c>
    </row>
    <row r="32" spans="1:4" x14ac:dyDescent="0.25">
      <c r="A32" t="s">
        <v>2598</v>
      </c>
      <c r="B32" s="20" t="s">
        <v>2594</v>
      </c>
      <c r="C32" s="192"/>
      <c r="D32" t="s">
        <v>136</v>
      </c>
    </row>
    <row r="33" spans="1:4" x14ac:dyDescent="0.25">
      <c r="A33" t="s">
        <v>2599</v>
      </c>
      <c r="B33" s="20" t="s">
        <v>2595</v>
      </c>
      <c r="C33" s="193"/>
      <c r="D33" t="s">
        <v>2481</v>
      </c>
    </row>
    <row r="34" spans="1:4" x14ac:dyDescent="0.25">
      <c r="A34" t="s">
        <v>2581</v>
      </c>
      <c r="B34" s="20" t="s">
        <v>2592</v>
      </c>
      <c r="C34" s="189"/>
      <c r="D34" t="s">
        <v>2536</v>
      </c>
    </row>
    <row r="35" spans="1:4" x14ac:dyDescent="0.25">
      <c r="A35" t="s">
        <v>2664</v>
      </c>
      <c r="B35" s="182" t="s">
        <v>2666</v>
      </c>
      <c r="C35" s="200"/>
      <c r="D35" t="s">
        <v>2871</v>
      </c>
    </row>
    <row r="37" spans="1:4" x14ac:dyDescent="0.25">
      <c r="A37" s="42" t="s">
        <v>2600</v>
      </c>
      <c r="B37" s="180"/>
      <c r="C37" s="167"/>
      <c r="D37" s="167"/>
    </row>
    <row r="38" spans="1:4" x14ac:dyDescent="0.25">
      <c r="A38" s="9" t="s">
        <v>2571</v>
      </c>
      <c r="B38" s="181" t="s">
        <v>2572</v>
      </c>
      <c r="C38" s="9" t="s">
        <v>2573</v>
      </c>
      <c r="D38" s="9" t="s">
        <v>2574</v>
      </c>
    </row>
    <row r="39" spans="1:4" x14ac:dyDescent="0.25">
      <c r="A39" t="s">
        <v>2582</v>
      </c>
      <c r="B39" s="182" t="s">
        <v>2587</v>
      </c>
      <c r="C39" s="185"/>
      <c r="D39" t="s">
        <v>2601</v>
      </c>
    </row>
    <row r="40" spans="1:4" x14ac:dyDescent="0.25">
      <c r="A40" t="s">
        <v>2576</v>
      </c>
      <c r="B40" s="20">
        <v>969696</v>
      </c>
      <c r="C40" s="184"/>
      <c r="D40" t="s">
        <v>2602</v>
      </c>
    </row>
    <row r="41" spans="1:4" x14ac:dyDescent="0.25">
      <c r="A41" t="s">
        <v>2589</v>
      </c>
      <c r="B41" s="20" t="s">
        <v>2590</v>
      </c>
      <c r="C41" s="186"/>
      <c r="D41" t="s">
        <v>2603</v>
      </c>
    </row>
    <row r="42" spans="1:4" x14ac:dyDescent="0.25">
      <c r="A42" t="s">
        <v>2664</v>
      </c>
      <c r="B42" s="182" t="s">
        <v>2666</v>
      </c>
      <c r="C42" s="200"/>
      <c r="D42" t="s">
        <v>2872</v>
      </c>
    </row>
    <row r="44" spans="1:4" x14ac:dyDescent="0.25">
      <c r="A44" s="42" t="s">
        <v>2604</v>
      </c>
      <c r="B44" s="180"/>
      <c r="C44" s="167"/>
      <c r="D44" s="167"/>
    </row>
    <row r="45" spans="1:4" x14ac:dyDescent="0.25">
      <c r="A45" s="9" t="s">
        <v>2571</v>
      </c>
      <c r="B45" s="181" t="s">
        <v>2572</v>
      </c>
      <c r="C45" s="9" t="s">
        <v>2573</v>
      </c>
      <c r="D45" s="9" t="s">
        <v>2574</v>
      </c>
    </row>
    <row r="46" spans="1:4" x14ac:dyDescent="0.25">
      <c r="A46" t="s">
        <v>2589</v>
      </c>
      <c r="B46" s="20" t="s">
        <v>2590</v>
      </c>
      <c r="C46" s="186"/>
      <c r="D46" t="s">
        <v>2265</v>
      </c>
    </row>
    <row r="47" spans="1:4" x14ac:dyDescent="0.25">
      <c r="A47" t="s">
        <v>2583</v>
      </c>
      <c r="B47" s="182" t="s">
        <v>2584</v>
      </c>
      <c r="C47" s="178"/>
      <c r="D47" t="s">
        <v>874</v>
      </c>
    </row>
    <row r="48" spans="1:4" x14ac:dyDescent="0.25">
      <c r="A48" t="s">
        <v>2582</v>
      </c>
      <c r="B48" s="182" t="s">
        <v>2587</v>
      </c>
      <c r="C48" s="185"/>
      <c r="D48" t="s">
        <v>2263</v>
      </c>
    </row>
    <row r="49" spans="1:4" x14ac:dyDescent="0.25">
      <c r="A49" t="s">
        <v>2576</v>
      </c>
      <c r="B49" s="182" t="s">
        <v>2586</v>
      </c>
      <c r="C49" s="184"/>
      <c r="D49" t="s">
        <v>2247</v>
      </c>
    </row>
    <row r="50" spans="1:4" x14ac:dyDescent="0.25">
      <c r="B50" s="182"/>
    </row>
    <row r="51" spans="1:4" x14ac:dyDescent="0.25">
      <c r="A51" s="42" t="s">
        <v>2746</v>
      </c>
      <c r="B51" s="180"/>
      <c r="C51" s="167"/>
      <c r="D51" s="167"/>
    </row>
    <row r="52" spans="1:4" x14ac:dyDescent="0.25">
      <c r="A52" s="9" t="s">
        <v>2571</v>
      </c>
      <c r="B52" s="181" t="s">
        <v>2572</v>
      </c>
      <c r="C52" s="9" t="s">
        <v>2573</v>
      </c>
      <c r="D52" s="9" t="s">
        <v>2574</v>
      </c>
    </row>
    <row r="53" spans="1:4" x14ac:dyDescent="0.25">
      <c r="A53" t="s">
        <v>2582</v>
      </c>
      <c r="B53" s="182" t="s">
        <v>2587</v>
      </c>
      <c r="C53" s="185"/>
      <c r="D53" t="s">
        <v>2634</v>
      </c>
    </row>
    <row r="54" spans="1:4" x14ac:dyDescent="0.25">
      <c r="A54" t="s">
        <v>2597</v>
      </c>
      <c r="B54" s="20" t="s">
        <v>2593</v>
      </c>
      <c r="C54" s="190"/>
      <c r="D54" t="s">
        <v>2635</v>
      </c>
    </row>
    <row r="55" spans="1:4" x14ac:dyDescent="0.25">
      <c r="A55" t="s">
        <v>2596</v>
      </c>
      <c r="B55" s="20" t="s">
        <v>2613</v>
      </c>
      <c r="C55" s="191"/>
      <c r="D55" t="s">
        <v>2636</v>
      </c>
    </row>
    <row r="56" spans="1:4" x14ac:dyDescent="0.25">
      <c r="A56" t="s">
        <v>2589</v>
      </c>
      <c r="B56" s="182" t="s">
        <v>2590</v>
      </c>
      <c r="C56" s="186"/>
      <c r="D56" t="s">
        <v>2637</v>
      </c>
    </row>
    <row r="57" spans="1:4" x14ac:dyDescent="0.25">
      <c r="A57" t="s">
        <v>2583</v>
      </c>
      <c r="B57" s="182" t="s">
        <v>2584</v>
      </c>
      <c r="C57" s="178"/>
      <c r="D57" t="s">
        <v>2638</v>
      </c>
    </row>
    <row r="59" spans="1:4" x14ac:dyDescent="0.25">
      <c r="A59" s="42" t="s">
        <v>3018</v>
      </c>
      <c r="B59" s="180"/>
      <c r="C59" s="167"/>
      <c r="D59" s="167"/>
    </row>
    <row r="60" spans="1:4" x14ac:dyDescent="0.25">
      <c r="A60" s="9" t="s">
        <v>2571</v>
      </c>
      <c r="B60" s="181" t="s">
        <v>2572</v>
      </c>
      <c r="C60" s="9" t="s">
        <v>2573</v>
      </c>
      <c r="D60" s="9" t="s">
        <v>2574</v>
      </c>
    </row>
    <row r="61" spans="1:4" x14ac:dyDescent="0.25">
      <c r="A61" t="s">
        <v>2597</v>
      </c>
      <c r="B61" s="20" t="s">
        <v>2593</v>
      </c>
      <c r="C61" s="190"/>
      <c r="D61" t="s">
        <v>3008</v>
      </c>
    </row>
    <row r="62" spans="1:4" x14ac:dyDescent="0.25">
      <c r="A62" t="s">
        <v>2582</v>
      </c>
      <c r="B62" s="182" t="s">
        <v>2587</v>
      </c>
      <c r="C62" s="185"/>
      <c r="D62" t="s">
        <v>3007</v>
      </c>
    </row>
    <row r="63" spans="1:4" x14ac:dyDescent="0.25">
      <c r="A63" t="s">
        <v>2581</v>
      </c>
      <c r="B63" s="20" t="s">
        <v>2592</v>
      </c>
      <c r="C63" s="189"/>
      <c r="D63" t="s">
        <v>3004</v>
      </c>
    </row>
    <row r="64" spans="1:4" x14ac:dyDescent="0.25">
      <c r="A64" t="s">
        <v>2622</v>
      </c>
      <c r="B64" s="20" t="s">
        <v>2616</v>
      </c>
      <c r="C64" s="199"/>
      <c r="D64" t="s">
        <v>3005</v>
      </c>
    </row>
    <row r="65" spans="1:4" x14ac:dyDescent="0.25">
      <c r="A65" t="s">
        <v>2599</v>
      </c>
      <c r="B65" s="20" t="s">
        <v>2595</v>
      </c>
      <c r="C65" s="193"/>
      <c r="D65" t="s">
        <v>3006</v>
      </c>
    </row>
    <row r="67" spans="1:4" x14ac:dyDescent="0.25">
      <c r="A67" s="42" t="s">
        <v>3107</v>
      </c>
      <c r="B67" s="180"/>
      <c r="C67" s="167"/>
      <c r="D67" s="167"/>
    </row>
    <row r="68" spans="1:4" x14ac:dyDescent="0.25">
      <c r="A68" s="9" t="s">
        <v>2571</v>
      </c>
      <c r="B68" s="181" t="s">
        <v>2572</v>
      </c>
      <c r="C68" s="9" t="s">
        <v>2573</v>
      </c>
      <c r="D68" s="9" t="s">
        <v>2574</v>
      </c>
    </row>
    <row r="69" spans="1:4" x14ac:dyDescent="0.25">
      <c r="A69" t="s">
        <v>2664</v>
      </c>
      <c r="B69" s="182" t="s">
        <v>2666</v>
      </c>
      <c r="C69" s="200"/>
      <c r="D69" t="s">
        <v>3026</v>
      </c>
    </row>
    <row r="70" spans="1:4" x14ac:dyDescent="0.25">
      <c r="A70" t="s">
        <v>2597</v>
      </c>
      <c r="B70" s="20" t="s">
        <v>2593</v>
      </c>
      <c r="C70" s="190"/>
      <c r="D70" t="s">
        <v>3027</v>
      </c>
    </row>
    <row r="71" spans="1:4" x14ac:dyDescent="0.25">
      <c r="A71" t="s">
        <v>2599</v>
      </c>
      <c r="B71" s="20" t="s">
        <v>2595</v>
      </c>
      <c r="C71" s="193"/>
      <c r="D71" t="s">
        <v>482</v>
      </c>
    </row>
    <row r="72" spans="1:4" x14ac:dyDescent="0.25">
      <c r="A72" t="s">
        <v>2598</v>
      </c>
      <c r="B72" s="20" t="s">
        <v>2594</v>
      </c>
      <c r="C72" s="192"/>
      <c r="D72" t="s">
        <v>3028</v>
      </c>
    </row>
    <row r="73" spans="1:4" x14ac:dyDescent="0.25">
      <c r="A73" t="s">
        <v>2596</v>
      </c>
      <c r="B73" s="20" t="s">
        <v>2613</v>
      </c>
      <c r="C73" s="191"/>
      <c r="D73" t="s">
        <v>3029</v>
      </c>
    </row>
    <row r="74" spans="1:4" x14ac:dyDescent="0.25">
      <c r="A74" t="s">
        <v>2576</v>
      </c>
      <c r="B74" s="182" t="s">
        <v>2586</v>
      </c>
      <c r="C74" s="184"/>
      <c r="D74" t="s">
        <v>279</v>
      </c>
    </row>
    <row r="75" spans="1:4" x14ac:dyDescent="0.25">
      <c r="A75" t="s">
        <v>2582</v>
      </c>
      <c r="B75" s="182" t="s">
        <v>2587</v>
      </c>
      <c r="C75" s="185"/>
      <c r="D75" t="s">
        <v>3030</v>
      </c>
    </row>
    <row r="76" spans="1:4" x14ac:dyDescent="0.25">
      <c r="A76" t="s">
        <v>2589</v>
      </c>
      <c r="B76" s="182" t="s">
        <v>2590</v>
      </c>
      <c r="C76" s="186"/>
      <c r="D76" t="s">
        <v>3031</v>
      </c>
    </row>
    <row r="77" spans="1:4" x14ac:dyDescent="0.25">
      <c r="A77" t="s">
        <v>2581</v>
      </c>
      <c r="B77" s="20" t="s">
        <v>2592</v>
      </c>
      <c r="C77" s="189"/>
      <c r="D77" t="s">
        <v>3032</v>
      </c>
    </row>
    <row r="78" spans="1:4" x14ac:dyDescent="0.25">
      <c r="A78" t="s">
        <v>2583</v>
      </c>
      <c r="B78" s="182" t="s">
        <v>2584</v>
      </c>
      <c r="C78" s="178"/>
      <c r="D78" t="s">
        <v>2638</v>
      </c>
    </row>
    <row r="79" spans="1:4" x14ac:dyDescent="0.25">
      <c r="B79" s="182"/>
    </row>
    <row r="80" spans="1:4" x14ac:dyDescent="0.25">
      <c r="A80" s="42" t="s">
        <v>2990</v>
      </c>
      <c r="B80" s="180"/>
      <c r="C80" s="167"/>
      <c r="D80" s="167"/>
    </row>
    <row r="81" spans="1:4" x14ac:dyDescent="0.25">
      <c r="A81" s="9" t="s">
        <v>2571</v>
      </c>
      <c r="B81" s="181" t="s">
        <v>2572</v>
      </c>
      <c r="C81" s="9" t="s">
        <v>2573</v>
      </c>
      <c r="D81" s="9" t="s">
        <v>2574</v>
      </c>
    </row>
    <row r="82" spans="1:4" x14ac:dyDescent="0.25">
      <c r="A82" t="s">
        <v>2582</v>
      </c>
      <c r="B82" s="182" t="s">
        <v>2587</v>
      </c>
      <c r="C82" s="185"/>
      <c r="D82" t="s">
        <v>2938</v>
      </c>
    </row>
    <row r="83" spans="1:4" x14ac:dyDescent="0.25">
      <c r="A83" t="s">
        <v>2597</v>
      </c>
      <c r="B83" s="20" t="s">
        <v>2593</v>
      </c>
      <c r="C83" s="190"/>
      <c r="D83" t="s">
        <v>2939</v>
      </c>
    </row>
    <row r="84" spans="1:4" x14ac:dyDescent="0.25">
      <c r="A84" t="s">
        <v>2596</v>
      </c>
      <c r="B84" s="20" t="s">
        <v>2613</v>
      </c>
      <c r="C84" s="191"/>
      <c r="D84" t="s">
        <v>2940</v>
      </c>
    </row>
    <row r="85" spans="1:4" x14ac:dyDescent="0.25">
      <c r="A85" t="s">
        <v>2583</v>
      </c>
      <c r="B85" s="182" t="s">
        <v>2584</v>
      </c>
      <c r="C85" s="178"/>
      <c r="D85" t="s">
        <v>2638</v>
      </c>
    </row>
    <row r="87" spans="1:4" x14ac:dyDescent="0.25">
      <c r="A87" s="42" t="s">
        <v>3396</v>
      </c>
      <c r="B87" s="180"/>
      <c r="C87" s="167"/>
      <c r="D87" s="167"/>
    </row>
    <row r="88" spans="1:4" x14ac:dyDescent="0.25">
      <c r="A88" s="9" t="s">
        <v>2571</v>
      </c>
      <c r="B88" s="181" t="s">
        <v>2572</v>
      </c>
      <c r="C88" s="9" t="s">
        <v>2573</v>
      </c>
      <c r="D88" s="9" t="s">
        <v>2574</v>
      </c>
    </row>
    <row r="89" spans="1:4" x14ac:dyDescent="0.25">
      <c r="A89" t="s">
        <v>2618</v>
      </c>
      <c r="B89" s="20" t="s">
        <v>2612</v>
      </c>
      <c r="C89" s="196"/>
      <c r="D89" t="s">
        <v>3250</v>
      </c>
    </row>
    <row r="90" spans="1:4" x14ac:dyDescent="0.25">
      <c r="A90" t="s">
        <v>2589</v>
      </c>
      <c r="B90" s="182" t="s">
        <v>2590</v>
      </c>
      <c r="C90" s="186"/>
      <c r="D90" t="s">
        <v>3251</v>
      </c>
    </row>
    <row r="92" spans="1:4" x14ac:dyDescent="0.25">
      <c r="A92" s="42" t="s">
        <v>3252</v>
      </c>
      <c r="B92" s="180"/>
      <c r="C92" s="167"/>
      <c r="D92" s="167"/>
    </row>
    <row r="93" spans="1:4" x14ac:dyDescent="0.25">
      <c r="A93" s="9" t="s">
        <v>2571</v>
      </c>
      <c r="B93" s="181" t="s">
        <v>2572</v>
      </c>
      <c r="C93" s="9" t="s">
        <v>2573</v>
      </c>
      <c r="D93" s="9" t="s">
        <v>2574</v>
      </c>
    </row>
    <row r="94" spans="1:4" x14ac:dyDescent="0.25">
      <c r="A94" t="s">
        <v>2582</v>
      </c>
      <c r="B94" s="182" t="s">
        <v>2587</v>
      </c>
      <c r="C94" s="185"/>
      <c r="D94" t="s">
        <v>3253</v>
      </c>
    </row>
    <row r="95" spans="1:4" x14ac:dyDescent="0.25">
      <c r="A95" t="s">
        <v>2596</v>
      </c>
      <c r="B95" s="20" t="s">
        <v>2613</v>
      </c>
      <c r="C95" s="191"/>
      <c r="D95" t="s">
        <v>3254</v>
      </c>
    </row>
    <row r="96" spans="1:4" x14ac:dyDescent="0.25">
      <c r="A96" t="s">
        <v>2589</v>
      </c>
      <c r="B96" s="182" t="s">
        <v>2590</v>
      </c>
      <c r="C96" s="186"/>
      <c r="D96" t="s">
        <v>3255</v>
      </c>
    </row>
    <row r="97" spans="1:4" x14ac:dyDescent="0.25">
      <c r="A97" t="s">
        <v>2597</v>
      </c>
      <c r="B97" s="20" t="s">
        <v>2593</v>
      </c>
      <c r="C97" s="190"/>
      <c r="D97" t="s">
        <v>3256</v>
      </c>
    </row>
    <row r="99" spans="1:4" x14ac:dyDescent="0.25">
      <c r="A99" s="42" t="s">
        <v>3257</v>
      </c>
      <c r="B99" s="180"/>
      <c r="C99" s="167"/>
      <c r="D99" s="167"/>
    </row>
    <row r="100" spans="1:4" x14ac:dyDescent="0.25">
      <c r="A100" s="9" t="s">
        <v>2571</v>
      </c>
      <c r="B100" s="181" t="s">
        <v>2572</v>
      </c>
      <c r="C100" s="9" t="s">
        <v>2573</v>
      </c>
      <c r="D100" s="9" t="s">
        <v>2574</v>
      </c>
    </row>
    <row r="101" spans="1:4" x14ac:dyDescent="0.25">
      <c r="A101" t="s">
        <v>2622</v>
      </c>
      <c r="B101" s="20" t="s">
        <v>2616</v>
      </c>
      <c r="C101" s="199"/>
      <c r="D101" t="s">
        <v>3258</v>
      </c>
    </row>
    <row r="102" spans="1:4" x14ac:dyDescent="0.25">
      <c r="A102" t="s">
        <v>2598</v>
      </c>
      <c r="B102" s="20" t="s">
        <v>2594</v>
      </c>
      <c r="C102" s="192"/>
      <c r="D102" t="s">
        <v>3259</v>
      </c>
    </row>
    <row r="104" spans="1:4" x14ac:dyDescent="0.25">
      <c r="A104" s="42" t="s">
        <v>3260</v>
      </c>
      <c r="B104" s="180"/>
      <c r="C104" s="167"/>
      <c r="D104" s="167"/>
    </row>
    <row r="105" spans="1:4" x14ac:dyDescent="0.25">
      <c r="A105" s="9" t="s">
        <v>2571</v>
      </c>
      <c r="B105" s="181" t="s">
        <v>2572</v>
      </c>
      <c r="C105" s="9" t="s">
        <v>2573</v>
      </c>
      <c r="D105" s="9" t="s">
        <v>2574</v>
      </c>
    </row>
    <row r="106" spans="1:4" x14ac:dyDescent="0.25">
      <c r="A106" t="s">
        <v>2618</v>
      </c>
      <c r="B106" s="20" t="s">
        <v>2612</v>
      </c>
      <c r="C106" s="196"/>
      <c r="D106" t="s">
        <v>3261</v>
      </c>
    </row>
    <row r="107" spans="1:4" x14ac:dyDescent="0.25">
      <c r="A107" t="s">
        <v>2597</v>
      </c>
      <c r="B107" s="20" t="s">
        <v>2593</v>
      </c>
      <c r="C107" s="190"/>
      <c r="D107" t="s">
        <v>3262</v>
      </c>
    </row>
    <row r="108" spans="1:4" x14ac:dyDescent="0.25">
      <c r="A108" t="s">
        <v>2599</v>
      </c>
      <c r="B108" s="20" t="s">
        <v>2595</v>
      </c>
      <c r="C108" s="193"/>
      <c r="D108" t="s">
        <v>3263</v>
      </c>
    </row>
    <row r="109" spans="1:4" x14ac:dyDescent="0.25">
      <c r="A109" t="s">
        <v>2589</v>
      </c>
      <c r="B109" s="182" t="s">
        <v>2590</v>
      </c>
      <c r="C109" s="186"/>
      <c r="D109" t="s">
        <v>3264</v>
      </c>
    </row>
    <row r="110" spans="1:4" x14ac:dyDescent="0.25">
      <c r="A110" t="s">
        <v>2596</v>
      </c>
      <c r="B110" s="20" t="s">
        <v>2613</v>
      </c>
      <c r="C110" s="191"/>
      <c r="D110" t="s">
        <v>3265</v>
      </c>
    </row>
    <row r="111" spans="1:4" x14ac:dyDescent="0.25">
      <c r="A111" t="s">
        <v>2576</v>
      </c>
      <c r="B111" s="182" t="s">
        <v>2586</v>
      </c>
      <c r="C111" s="184"/>
      <c r="D111" t="s">
        <v>3266</v>
      </c>
    </row>
    <row r="112" spans="1:4" x14ac:dyDescent="0.25">
      <c r="A112" t="s">
        <v>2582</v>
      </c>
      <c r="B112" s="182" t="s">
        <v>2587</v>
      </c>
      <c r="C112" s="185"/>
      <c r="D112" t="s">
        <v>3267</v>
      </c>
    </row>
    <row r="114" spans="1:4" x14ac:dyDescent="0.25">
      <c r="A114" s="42" t="s">
        <v>2952</v>
      </c>
      <c r="B114" s="180"/>
      <c r="C114" s="167"/>
      <c r="D114" s="167"/>
    </row>
    <row r="115" spans="1:4" x14ac:dyDescent="0.25">
      <c r="A115" s="9" t="s">
        <v>2571</v>
      </c>
      <c r="B115" s="181" t="s">
        <v>2572</v>
      </c>
      <c r="C115" s="9" t="s">
        <v>2573</v>
      </c>
      <c r="D115" s="9" t="s">
        <v>2574</v>
      </c>
    </row>
    <row r="116" spans="1:4" x14ac:dyDescent="0.25">
      <c r="A116" t="s">
        <v>2597</v>
      </c>
      <c r="B116" s="20" t="s">
        <v>2593</v>
      </c>
      <c r="C116" s="190"/>
      <c r="D116" t="s">
        <v>2953</v>
      </c>
    </row>
    <row r="117" spans="1:4" x14ac:dyDescent="0.25">
      <c r="A117" t="s">
        <v>2589</v>
      </c>
      <c r="B117" s="182" t="s">
        <v>2590</v>
      </c>
      <c r="C117" s="186"/>
      <c r="D117" t="s">
        <v>2954</v>
      </c>
    </row>
    <row r="118" spans="1:4" x14ac:dyDescent="0.25">
      <c r="A118" t="s">
        <v>2583</v>
      </c>
      <c r="B118" s="182" t="s">
        <v>2584</v>
      </c>
      <c r="C118" s="178"/>
      <c r="D118" t="s">
        <v>2638</v>
      </c>
    </row>
    <row r="119" spans="1:4" x14ac:dyDescent="0.25">
      <c r="B119" s="182"/>
    </row>
    <row r="120" spans="1:4" x14ac:dyDescent="0.25">
      <c r="A120" s="42" t="s">
        <v>2991</v>
      </c>
      <c r="B120" s="180"/>
      <c r="C120" s="167"/>
      <c r="D120" s="167"/>
    </row>
    <row r="121" spans="1:4" x14ac:dyDescent="0.25">
      <c r="A121" s="9" t="s">
        <v>2571</v>
      </c>
      <c r="B121" s="181" t="s">
        <v>2572</v>
      </c>
      <c r="C121" s="9" t="s">
        <v>2573</v>
      </c>
      <c r="D121" s="9" t="s">
        <v>2574</v>
      </c>
    </row>
    <row r="122" spans="1:4" x14ac:dyDescent="0.25">
      <c r="A122" t="s">
        <v>2582</v>
      </c>
      <c r="B122" s="182" t="s">
        <v>2587</v>
      </c>
      <c r="C122" s="185"/>
      <c r="D122" t="s">
        <v>2992</v>
      </c>
    </row>
    <row r="123" spans="1:4" x14ac:dyDescent="0.25">
      <c r="A123" t="s">
        <v>2622</v>
      </c>
      <c r="B123" s="20" t="s">
        <v>2616</v>
      </c>
      <c r="C123" s="199"/>
      <c r="D123" t="s">
        <v>2993</v>
      </c>
    </row>
    <row r="124" spans="1:4" x14ac:dyDescent="0.25">
      <c r="A124" t="s">
        <v>2599</v>
      </c>
      <c r="B124" s="20" t="s">
        <v>2595</v>
      </c>
      <c r="C124" s="193"/>
      <c r="D124" t="s">
        <v>2994</v>
      </c>
    </row>
    <row r="125" spans="1:4" x14ac:dyDescent="0.25">
      <c r="A125" t="s">
        <v>2583</v>
      </c>
      <c r="B125" s="182" t="s">
        <v>2584</v>
      </c>
      <c r="C125" s="178"/>
      <c r="D125" t="s">
        <v>2638</v>
      </c>
    </row>
    <row r="127" spans="1:4" x14ac:dyDescent="0.25">
      <c r="A127" s="42" t="s">
        <v>2640</v>
      </c>
      <c r="B127" s="180"/>
      <c r="C127" s="167"/>
      <c r="D127" s="167"/>
    </row>
    <row r="128" spans="1:4" x14ac:dyDescent="0.25">
      <c r="A128" s="9" t="s">
        <v>2571</v>
      </c>
      <c r="B128" s="181" t="s">
        <v>2572</v>
      </c>
      <c r="C128" s="9" t="s">
        <v>2573</v>
      </c>
      <c r="D128" s="9" t="s">
        <v>2574</v>
      </c>
    </row>
    <row r="129" spans="1:4" x14ac:dyDescent="0.25">
      <c r="A129" t="s">
        <v>2583</v>
      </c>
      <c r="B129" s="182" t="s">
        <v>2584</v>
      </c>
      <c r="C129" s="178"/>
      <c r="D129" t="s">
        <v>2641</v>
      </c>
    </row>
    <row r="130" spans="1:4" x14ac:dyDescent="0.25">
      <c r="A130" t="s">
        <v>2597</v>
      </c>
      <c r="B130" s="20" t="s">
        <v>2593</v>
      </c>
      <c r="C130" s="190"/>
      <c r="D130" t="s">
        <v>2642</v>
      </c>
    </row>
    <row r="131" spans="1:4" x14ac:dyDescent="0.25">
      <c r="A131" t="s">
        <v>2599</v>
      </c>
      <c r="B131" s="20" t="s">
        <v>2595</v>
      </c>
      <c r="C131" s="193"/>
      <c r="D131" t="s">
        <v>2738</v>
      </c>
    </row>
    <row r="132" spans="1:4" x14ac:dyDescent="0.25">
      <c r="A132" t="s">
        <v>2598</v>
      </c>
      <c r="B132" s="20" t="s">
        <v>2594</v>
      </c>
      <c r="C132" s="192"/>
      <c r="D132" t="s">
        <v>2643</v>
      </c>
    </row>
    <row r="133" spans="1:4" x14ac:dyDescent="0.25">
      <c r="A133" t="s">
        <v>2596</v>
      </c>
      <c r="B133" s="20" t="s">
        <v>2613</v>
      </c>
      <c r="C133" s="191"/>
      <c r="D133" t="s">
        <v>2644</v>
      </c>
    </row>
    <row r="134" spans="1:4" x14ac:dyDescent="0.25">
      <c r="A134" t="s">
        <v>2576</v>
      </c>
      <c r="B134" s="182" t="s">
        <v>2586</v>
      </c>
      <c r="C134" s="184"/>
      <c r="D134" t="s">
        <v>2645</v>
      </c>
    </row>
    <row r="135" spans="1:4" x14ac:dyDescent="0.25">
      <c r="A135" t="s">
        <v>2582</v>
      </c>
      <c r="B135" s="182" t="s">
        <v>2587</v>
      </c>
      <c r="C135" s="185"/>
      <c r="D135" t="s">
        <v>2646</v>
      </c>
    </row>
    <row r="136" spans="1:4" x14ac:dyDescent="0.25">
      <c r="A136" t="s">
        <v>2589</v>
      </c>
      <c r="B136" s="182" t="s">
        <v>2590</v>
      </c>
      <c r="C136" s="186"/>
      <c r="D136" t="s">
        <v>2647</v>
      </c>
    </row>
    <row r="137" spans="1:4" x14ac:dyDescent="0.25">
      <c r="A137" t="s">
        <v>2581</v>
      </c>
      <c r="B137" s="20" t="s">
        <v>2592</v>
      </c>
      <c r="C137" s="189"/>
      <c r="D137" t="s">
        <v>2648</v>
      </c>
    </row>
    <row r="139" spans="1:4" x14ac:dyDescent="0.25">
      <c r="A139" s="42" t="s">
        <v>2639</v>
      </c>
      <c r="B139" s="180"/>
      <c r="C139" s="167"/>
      <c r="D139" s="167"/>
    </row>
    <row r="140" spans="1:4" x14ac:dyDescent="0.25">
      <c r="A140" s="9" t="s">
        <v>2571</v>
      </c>
      <c r="B140" s="181" t="s">
        <v>2572</v>
      </c>
      <c r="C140" s="9" t="s">
        <v>2573</v>
      </c>
      <c r="D140" s="9" t="s">
        <v>2574</v>
      </c>
    </row>
    <row r="141" spans="1:4" x14ac:dyDescent="0.25">
      <c r="A141" t="s">
        <v>2589</v>
      </c>
      <c r="B141" s="182" t="s">
        <v>2590</v>
      </c>
      <c r="C141" s="186"/>
      <c r="D141" t="s">
        <v>2756</v>
      </c>
    </row>
    <row r="142" spans="1:4" x14ac:dyDescent="0.25">
      <c r="A142" t="s">
        <v>2596</v>
      </c>
      <c r="B142" s="20" t="s">
        <v>2613</v>
      </c>
      <c r="C142" s="191"/>
      <c r="D142" t="s">
        <v>2757</v>
      </c>
    </row>
    <row r="143" spans="1:4" x14ac:dyDescent="0.25">
      <c r="A143" t="s">
        <v>2582</v>
      </c>
      <c r="B143" s="182" t="s">
        <v>2587</v>
      </c>
      <c r="C143" s="185"/>
      <c r="D143" t="s">
        <v>2747</v>
      </c>
    </row>
    <row r="144" spans="1:4" x14ac:dyDescent="0.25">
      <c r="A144" t="s">
        <v>2597</v>
      </c>
      <c r="B144" s="20" t="s">
        <v>2593</v>
      </c>
      <c r="C144" s="190"/>
      <c r="D144" t="s">
        <v>2748</v>
      </c>
    </row>
    <row r="145" spans="1:4" x14ac:dyDescent="0.25">
      <c r="A145" t="s">
        <v>2583</v>
      </c>
      <c r="B145" s="182" t="s">
        <v>2584</v>
      </c>
      <c r="C145" s="178"/>
      <c r="D145" t="s">
        <v>2638</v>
      </c>
    </row>
    <row r="147" spans="1:4" x14ac:dyDescent="0.25">
      <c r="A147" s="42" t="s">
        <v>2575</v>
      </c>
      <c r="B147" s="180"/>
      <c r="C147" s="167"/>
      <c r="D147" s="167"/>
    </row>
    <row r="148" spans="1:4" x14ac:dyDescent="0.25">
      <c r="A148" s="9" t="s">
        <v>2571</v>
      </c>
      <c r="B148" s="181" t="s">
        <v>2572</v>
      </c>
      <c r="C148" s="9" t="s">
        <v>2573</v>
      </c>
      <c r="D148" s="9" t="s">
        <v>2574</v>
      </c>
    </row>
    <row r="149" spans="1:4" x14ac:dyDescent="0.25">
      <c r="A149" t="s">
        <v>2596</v>
      </c>
      <c r="B149" s="20" t="s">
        <v>2613</v>
      </c>
      <c r="C149" s="191"/>
      <c r="D149" t="s">
        <v>2273</v>
      </c>
    </row>
    <row r="150" spans="1:4" x14ac:dyDescent="0.25">
      <c r="A150" t="s">
        <v>2576</v>
      </c>
      <c r="B150" s="182" t="s">
        <v>2586</v>
      </c>
      <c r="C150" s="184"/>
      <c r="D150" t="s">
        <v>2275</v>
      </c>
    </row>
    <row r="151" spans="1:4" x14ac:dyDescent="0.25">
      <c r="A151" t="s">
        <v>2582</v>
      </c>
      <c r="B151" s="182" t="s">
        <v>2587</v>
      </c>
      <c r="C151" s="185"/>
      <c r="D151" t="s">
        <v>2274</v>
      </c>
    </row>
    <row r="152" spans="1:4" x14ac:dyDescent="0.25">
      <c r="A152" t="s">
        <v>2581</v>
      </c>
      <c r="B152" s="20" t="s">
        <v>2592</v>
      </c>
      <c r="C152" s="187"/>
      <c r="D152" t="s">
        <v>2578</v>
      </c>
    </row>
    <row r="153" spans="1:4" x14ac:dyDescent="0.25">
      <c r="A153" t="s">
        <v>2597</v>
      </c>
      <c r="B153" s="20" t="s">
        <v>2593</v>
      </c>
      <c r="C153" s="190"/>
      <c r="D153" t="s">
        <v>2579</v>
      </c>
    </row>
    <row r="154" spans="1:4" x14ac:dyDescent="0.25">
      <c r="A154" t="s">
        <v>2583</v>
      </c>
      <c r="B154" s="182" t="s">
        <v>2584</v>
      </c>
      <c r="C154" s="178"/>
      <c r="D154" t="s">
        <v>2276</v>
      </c>
    </row>
    <row r="155" spans="1:4" x14ac:dyDescent="0.25">
      <c r="A155" t="s">
        <v>2589</v>
      </c>
      <c r="B155" s="182" t="s">
        <v>2590</v>
      </c>
      <c r="C155" s="186"/>
      <c r="D155" t="s">
        <v>2588</v>
      </c>
    </row>
    <row r="157" spans="1:4" x14ac:dyDescent="0.25">
      <c r="A157" s="42" t="s">
        <v>2623</v>
      </c>
      <c r="B157" s="180"/>
      <c r="C157" s="167"/>
      <c r="D157" s="167"/>
    </row>
    <row r="158" spans="1:4" x14ac:dyDescent="0.25">
      <c r="A158" s="9" t="s">
        <v>2571</v>
      </c>
      <c r="B158" s="181" t="s">
        <v>2572</v>
      </c>
      <c r="C158" s="9" t="s">
        <v>2573</v>
      </c>
      <c r="D158" s="9" t="s">
        <v>2574</v>
      </c>
    </row>
    <row r="159" spans="1:4" x14ac:dyDescent="0.25">
      <c r="A159" t="s">
        <v>2582</v>
      </c>
      <c r="B159" s="182" t="s">
        <v>2587</v>
      </c>
      <c r="C159" s="185"/>
      <c r="D159" t="s">
        <v>148</v>
      </c>
    </row>
    <row r="160" spans="1:4" x14ac:dyDescent="0.25">
      <c r="A160" t="s">
        <v>2570</v>
      </c>
      <c r="B160" s="183" t="s">
        <v>2577</v>
      </c>
      <c r="C160" s="179"/>
      <c r="D160" t="s">
        <v>2625</v>
      </c>
    </row>
    <row r="161" spans="1:4" x14ac:dyDescent="0.25">
      <c r="A161" t="s">
        <v>2622</v>
      </c>
      <c r="B161" s="20" t="s">
        <v>2616</v>
      </c>
      <c r="C161" s="199"/>
      <c r="D161" t="s">
        <v>2632</v>
      </c>
    </row>
    <row r="162" spans="1:4" x14ac:dyDescent="0.25">
      <c r="A162" t="s">
        <v>2589</v>
      </c>
      <c r="B162" s="182" t="s">
        <v>2590</v>
      </c>
      <c r="C162" s="186"/>
      <c r="D162" t="s">
        <v>2626</v>
      </c>
    </row>
    <row r="163" spans="1:4" x14ac:dyDescent="0.25">
      <c r="A163" t="s">
        <v>2598</v>
      </c>
      <c r="B163" s="20" t="s">
        <v>2594</v>
      </c>
      <c r="C163" s="192"/>
      <c r="D163" t="s">
        <v>2627</v>
      </c>
    </row>
    <row r="164" spans="1:4" x14ac:dyDescent="0.25">
      <c r="A164" t="s">
        <v>2597</v>
      </c>
      <c r="B164" s="20" t="s">
        <v>2593</v>
      </c>
      <c r="C164" s="190"/>
      <c r="D164" t="s">
        <v>2628</v>
      </c>
    </row>
    <row r="165" spans="1:4" x14ac:dyDescent="0.25">
      <c r="A165" t="s">
        <v>2617</v>
      </c>
      <c r="B165" s="20" t="s">
        <v>2614</v>
      </c>
      <c r="C165" s="198"/>
      <c r="D165" t="s">
        <v>2629</v>
      </c>
    </row>
    <row r="166" spans="1:4" x14ac:dyDescent="0.25">
      <c r="A166" t="s">
        <v>2583</v>
      </c>
      <c r="B166" s="182" t="s">
        <v>2584</v>
      </c>
      <c r="C166" s="178"/>
      <c r="D166" t="s">
        <v>2633</v>
      </c>
    </row>
    <row r="167" spans="1:4" x14ac:dyDescent="0.25">
      <c r="A167" t="s">
        <v>2596</v>
      </c>
      <c r="B167" s="20" t="s">
        <v>2613</v>
      </c>
      <c r="C167" s="191"/>
      <c r="D167" t="s">
        <v>2384</v>
      </c>
    </row>
    <row r="168" spans="1:4" x14ac:dyDescent="0.25">
      <c r="A168" t="s">
        <v>2599</v>
      </c>
      <c r="B168" s="20" t="s">
        <v>2595</v>
      </c>
      <c r="C168" s="193"/>
      <c r="D168" t="s">
        <v>3228</v>
      </c>
    </row>
    <row r="169" spans="1:4" x14ac:dyDescent="0.25">
      <c r="A169" t="s">
        <v>2576</v>
      </c>
      <c r="B169" s="182" t="s">
        <v>2586</v>
      </c>
      <c r="C169" s="184"/>
      <c r="D169" t="s">
        <v>2624</v>
      </c>
    </row>
    <row r="171" spans="1:4" x14ac:dyDescent="0.25">
      <c r="A171" s="42" t="s">
        <v>2649</v>
      </c>
      <c r="B171" s="180"/>
      <c r="C171" s="167"/>
      <c r="D171" s="167"/>
    </row>
    <row r="172" spans="1:4" x14ac:dyDescent="0.25">
      <c r="A172" s="9" t="s">
        <v>2571</v>
      </c>
      <c r="B172" s="181" t="s">
        <v>2572</v>
      </c>
      <c r="C172" s="9" t="s">
        <v>2573</v>
      </c>
      <c r="D172" s="9" t="s">
        <v>2574</v>
      </c>
    </row>
    <row r="173" spans="1:4" x14ac:dyDescent="0.25">
      <c r="A173" t="s">
        <v>2576</v>
      </c>
      <c r="B173" s="182" t="s">
        <v>2586</v>
      </c>
      <c r="C173" s="184"/>
      <c r="D173" t="s">
        <v>2836</v>
      </c>
    </row>
    <row r="174" spans="1:4" x14ac:dyDescent="0.25">
      <c r="A174" t="s">
        <v>2582</v>
      </c>
      <c r="B174" s="182" t="s">
        <v>2587</v>
      </c>
      <c r="C174" s="185"/>
      <c r="D174" t="s">
        <v>3126</v>
      </c>
    </row>
    <row r="175" spans="1:4" x14ac:dyDescent="0.25">
      <c r="A175" t="s">
        <v>2581</v>
      </c>
      <c r="B175" s="20" t="s">
        <v>2592</v>
      </c>
      <c r="C175" s="187"/>
      <c r="D175" t="s">
        <v>3127</v>
      </c>
    </row>
    <row r="176" spans="1:4" x14ac:dyDescent="0.25">
      <c r="A176" t="s">
        <v>2618</v>
      </c>
      <c r="B176" s="20" t="s">
        <v>2612</v>
      </c>
      <c r="C176" s="196"/>
      <c r="D176" t="s">
        <v>3128</v>
      </c>
    </row>
    <row r="177" spans="1:4" x14ac:dyDescent="0.25">
      <c r="A177" t="s">
        <v>2619</v>
      </c>
      <c r="B177" s="20" t="s">
        <v>2412</v>
      </c>
      <c r="C177" s="195"/>
      <c r="D177" t="s">
        <v>3129</v>
      </c>
    </row>
    <row r="178" spans="1:4" x14ac:dyDescent="0.25">
      <c r="A178" t="s">
        <v>2589</v>
      </c>
      <c r="B178" s="182" t="s">
        <v>2590</v>
      </c>
      <c r="C178" s="186"/>
      <c r="D178" t="s">
        <v>3130</v>
      </c>
    </row>
    <row r="179" spans="1:4" x14ac:dyDescent="0.25">
      <c r="A179" t="s">
        <v>2598</v>
      </c>
      <c r="B179" s="20" t="s">
        <v>2594</v>
      </c>
      <c r="C179" s="192"/>
      <c r="D179" t="s">
        <v>3131</v>
      </c>
    </row>
    <row r="180" spans="1:4" x14ac:dyDescent="0.25">
      <c r="A180" t="s">
        <v>2583</v>
      </c>
      <c r="B180" s="182" t="s">
        <v>2584</v>
      </c>
      <c r="C180" s="178"/>
      <c r="D180" t="s">
        <v>3132</v>
      </c>
    </row>
    <row r="181" spans="1:4" x14ac:dyDescent="0.25">
      <c r="A181" t="s">
        <v>2596</v>
      </c>
      <c r="B181" s="20" t="s">
        <v>2613</v>
      </c>
      <c r="C181" s="191"/>
      <c r="D181" t="s">
        <v>2650</v>
      </c>
    </row>
    <row r="182" spans="1:4" x14ac:dyDescent="0.25">
      <c r="A182" t="s">
        <v>2621</v>
      </c>
      <c r="B182" s="20" t="s">
        <v>2615</v>
      </c>
      <c r="C182" s="197"/>
      <c r="D182" t="s">
        <v>3133</v>
      </c>
    </row>
    <row r="183" spans="1:4" x14ac:dyDescent="0.25">
      <c r="A183" t="s">
        <v>2664</v>
      </c>
      <c r="B183" s="182" t="s">
        <v>2666</v>
      </c>
      <c r="C183" s="200"/>
      <c r="D183" t="s">
        <v>3134</v>
      </c>
    </row>
    <row r="184" spans="1:4" x14ac:dyDescent="0.25">
      <c r="A184" t="s">
        <v>2617</v>
      </c>
      <c r="B184" s="20" t="s">
        <v>2614</v>
      </c>
      <c r="C184" s="198"/>
      <c r="D184" t="s">
        <v>3135</v>
      </c>
    </row>
    <row r="185" spans="1:4" x14ac:dyDescent="0.25">
      <c r="A185" t="s">
        <v>2570</v>
      </c>
      <c r="B185" s="183" t="s">
        <v>2577</v>
      </c>
      <c r="C185" s="179"/>
      <c r="D185" t="s">
        <v>2651</v>
      </c>
    </row>
    <row r="186" spans="1:4" x14ac:dyDescent="0.25">
      <c r="A186" t="s">
        <v>2597</v>
      </c>
      <c r="B186" s="20" t="s">
        <v>2593</v>
      </c>
      <c r="C186" s="190"/>
      <c r="D186" t="s">
        <v>3136</v>
      </c>
    </row>
    <row r="187" spans="1:4" x14ac:dyDescent="0.25">
      <c r="A187" t="s">
        <v>2665</v>
      </c>
      <c r="B187" s="182">
        <v>740000</v>
      </c>
      <c r="C187" s="201"/>
      <c r="D187" t="s">
        <v>3137</v>
      </c>
    </row>
    <row r="188" spans="1:4" x14ac:dyDescent="0.25">
      <c r="A188" t="s">
        <v>2599</v>
      </c>
      <c r="B188" s="20" t="s">
        <v>2595</v>
      </c>
      <c r="C188" s="193"/>
      <c r="D188" t="s">
        <v>3138</v>
      </c>
    </row>
    <row r="189" spans="1:4" x14ac:dyDescent="0.25">
      <c r="A189" t="s">
        <v>2606</v>
      </c>
      <c r="B189" s="20" t="s">
        <v>2605</v>
      </c>
      <c r="C189" s="194"/>
      <c r="D189" t="s">
        <v>3139</v>
      </c>
    </row>
    <row r="190" spans="1:4" x14ac:dyDescent="0.25">
      <c r="A190" t="s">
        <v>2622</v>
      </c>
      <c r="B190" s="20" t="s">
        <v>2616</v>
      </c>
      <c r="C190" s="199"/>
      <c r="D190" t="s">
        <v>3140</v>
      </c>
    </row>
    <row r="191" spans="1:4" x14ac:dyDescent="0.25">
      <c r="A191" t="s">
        <v>2580</v>
      </c>
      <c r="B191" s="182" t="s">
        <v>2585</v>
      </c>
      <c r="C191" s="188"/>
      <c r="D191" t="s">
        <v>3141</v>
      </c>
    </row>
    <row r="192" spans="1:4" x14ac:dyDescent="0.25">
      <c r="A192" t="s">
        <v>3153</v>
      </c>
      <c r="B192" s="223" t="s">
        <v>3146</v>
      </c>
      <c r="C192" s="222"/>
      <c r="D192" t="s">
        <v>3142</v>
      </c>
    </row>
    <row r="193" spans="1:4" x14ac:dyDescent="0.25">
      <c r="A193" t="s">
        <v>3150</v>
      </c>
      <c r="B193" s="182" t="s">
        <v>3147</v>
      </c>
      <c r="C193" s="224"/>
      <c r="D193" t="s">
        <v>3143</v>
      </c>
    </row>
    <row r="194" spans="1:4" x14ac:dyDescent="0.25">
      <c r="A194" t="s">
        <v>3151</v>
      </c>
      <c r="B194" t="s">
        <v>3148</v>
      </c>
      <c r="C194" s="225"/>
      <c r="D194" t="s">
        <v>3144</v>
      </c>
    </row>
    <row r="195" spans="1:4" x14ac:dyDescent="0.25">
      <c r="A195" t="s">
        <v>3152</v>
      </c>
      <c r="B195" s="17" t="s">
        <v>3149</v>
      </c>
      <c r="C195" s="226"/>
      <c r="D195" t="s">
        <v>3145</v>
      </c>
    </row>
    <row r="197" spans="1:4" x14ac:dyDescent="0.25">
      <c r="A197" s="42" t="s">
        <v>2652</v>
      </c>
      <c r="B197" s="180"/>
      <c r="C197" s="167"/>
      <c r="D197" s="167"/>
    </row>
    <row r="198" spans="1:4" x14ac:dyDescent="0.25">
      <c r="A198" s="9" t="s">
        <v>2571</v>
      </c>
      <c r="B198" s="181" t="s">
        <v>2572</v>
      </c>
      <c r="C198" s="9" t="s">
        <v>2573</v>
      </c>
      <c r="D198" s="9" t="s">
        <v>2574</v>
      </c>
    </row>
    <row r="199" spans="1:4" x14ac:dyDescent="0.25">
      <c r="A199" t="s">
        <v>2583</v>
      </c>
      <c r="B199" s="182" t="s">
        <v>2584</v>
      </c>
      <c r="C199" s="178"/>
      <c r="D199" t="s">
        <v>127</v>
      </c>
    </row>
    <row r="200" spans="1:4" x14ac:dyDescent="0.25">
      <c r="A200" t="s">
        <v>2589</v>
      </c>
      <c r="B200" s="182" t="s">
        <v>2590</v>
      </c>
      <c r="C200" s="186"/>
      <c r="D200" t="s">
        <v>126</v>
      </c>
    </row>
    <row r="201" spans="1:4" x14ac:dyDescent="0.25">
      <c r="A201" t="s">
        <v>2596</v>
      </c>
      <c r="B201" s="20" t="s">
        <v>2613</v>
      </c>
      <c r="C201" s="191"/>
      <c r="D201" t="s">
        <v>125</v>
      </c>
    </row>
    <row r="202" spans="1:4" x14ac:dyDescent="0.25">
      <c r="A202" t="s">
        <v>2597</v>
      </c>
      <c r="B202" s="20" t="s">
        <v>2593</v>
      </c>
      <c r="C202" s="190"/>
      <c r="D202" t="s">
        <v>123</v>
      </c>
    </row>
    <row r="203" spans="1:4" x14ac:dyDescent="0.25">
      <c r="A203" t="s">
        <v>2582</v>
      </c>
      <c r="B203" s="182" t="s">
        <v>2587</v>
      </c>
      <c r="C203" s="185"/>
      <c r="D203" t="s">
        <v>122</v>
      </c>
    </row>
    <row r="205" spans="1:4" x14ac:dyDescent="0.25">
      <c r="A205" s="42" t="s">
        <v>2653</v>
      </c>
      <c r="B205" s="180"/>
      <c r="C205" s="167"/>
      <c r="D205" s="167"/>
    </row>
    <row r="206" spans="1:4" x14ac:dyDescent="0.25">
      <c r="A206" s="9" t="s">
        <v>2571</v>
      </c>
      <c r="B206" s="181" t="s">
        <v>2572</v>
      </c>
      <c r="C206" s="9" t="s">
        <v>2573</v>
      </c>
      <c r="D206" s="9" t="s">
        <v>2574</v>
      </c>
    </row>
    <row r="207" spans="1:4" x14ac:dyDescent="0.25">
      <c r="A207" t="s">
        <v>2570</v>
      </c>
      <c r="B207" s="183" t="s">
        <v>2577</v>
      </c>
      <c r="C207" s="179"/>
      <c r="D207" t="s">
        <v>172</v>
      </c>
    </row>
    <row r="208" spans="1:4" x14ac:dyDescent="0.25">
      <c r="A208" t="s">
        <v>2589</v>
      </c>
      <c r="B208" s="182" t="s">
        <v>2590</v>
      </c>
      <c r="C208" s="186"/>
      <c r="D208" t="s">
        <v>296</v>
      </c>
    </row>
    <row r="209" spans="1:4" x14ac:dyDescent="0.25">
      <c r="A209" t="s">
        <v>2576</v>
      </c>
      <c r="B209" s="182" t="s">
        <v>2586</v>
      </c>
      <c r="C209" s="184"/>
      <c r="D209" t="s">
        <v>297</v>
      </c>
    </row>
    <row r="211" spans="1:4" x14ac:dyDescent="0.25">
      <c r="A211" s="42" t="s">
        <v>2692</v>
      </c>
      <c r="B211" s="180"/>
      <c r="C211" s="167"/>
      <c r="D211" s="167"/>
    </row>
    <row r="212" spans="1:4" x14ac:dyDescent="0.25">
      <c r="A212" s="9" t="s">
        <v>2571</v>
      </c>
      <c r="B212" s="181" t="s">
        <v>2572</v>
      </c>
      <c r="C212" s="9" t="s">
        <v>2573</v>
      </c>
      <c r="D212" s="9" t="s">
        <v>2574</v>
      </c>
    </row>
    <row r="213" spans="1:4" x14ac:dyDescent="0.25">
      <c r="A213" t="s">
        <v>2581</v>
      </c>
      <c r="B213" s="20" t="s">
        <v>2592</v>
      </c>
      <c r="C213" s="187"/>
      <c r="D213" t="s">
        <v>2520</v>
      </c>
    </row>
    <row r="214" spans="1:4" x14ac:dyDescent="0.25">
      <c r="A214" t="s">
        <v>2596</v>
      </c>
      <c r="B214" s="20" t="s">
        <v>2613</v>
      </c>
      <c r="C214" s="191"/>
      <c r="D214" t="s">
        <v>94</v>
      </c>
    </row>
    <row r="215" spans="1:4" x14ac:dyDescent="0.25">
      <c r="A215" t="s">
        <v>2582</v>
      </c>
      <c r="B215" s="182" t="s">
        <v>2587</v>
      </c>
      <c r="C215" s="185"/>
      <c r="D215" t="s">
        <v>88</v>
      </c>
    </row>
    <row r="216" spans="1:4" x14ac:dyDescent="0.25">
      <c r="A216" t="s">
        <v>2617</v>
      </c>
      <c r="B216" s="20" t="s">
        <v>2614</v>
      </c>
      <c r="C216" s="198"/>
      <c r="D216" t="s">
        <v>2693</v>
      </c>
    </row>
    <row r="217" spans="1:4" x14ac:dyDescent="0.25">
      <c r="A217" t="s">
        <v>2597</v>
      </c>
      <c r="B217" s="20" t="s">
        <v>2593</v>
      </c>
      <c r="C217" s="190"/>
      <c r="D217" t="s">
        <v>2694</v>
      </c>
    </row>
    <row r="218" spans="1:4" x14ac:dyDescent="0.25">
      <c r="A218" t="s">
        <v>2589</v>
      </c>
      <c r="B218" s="182" t="s">
        <v>2590</v>
      </c>
      <c r="C218" s="186"/>
      <c r="D218" t="s">
        <v>99</v>
      </c>
    </row>
    <row r="219" spans="1:4" x14ac:dyDescent="0.25">
      <c r="A219" t="s">
        <v>2598</v>
      </c>
      <c r="B219" s="20" t="s">
        <v>2594</v>
      </c>
      <c r="C219" s="192"/>
      <c r="D219" t="s">
        <v>98</v>
      </c>
    </row>
    <row r="220" spans="1:4" x14ac:dyDescent="0.25">
      <c r="A220" t="s">
        <v>2583</v>
      </c>
      <c r="B220" s="182" t="s">
        <v>2584</v>
      </c>
      <c r="C220" s="178"/>
      <c r="D220" t="s">
        <v>97</v>
      </c>
    </row>
    <row r="221" spans="1:4" x14ac:dyDescent="0.25">
      <c r="A221" t="s">
        <v>2576</v>
      </c>
      <c r="B221" s="182" t="s">
        <v>2586</v>
      </c>
      <c r="C221" s="184"/>
      <c r="D221" t="s">
        <v>96</v>
      </c>
    </row>
    <row r="223" spans="1:4" x14ac:dyDescent="0.25">
      <c r="A223" s="42" t="s">
        <v>2697</v>
      </c>
      <c r="B223" s="180"/>
      <c r="C223" s="167"/>
      <c r="D223" s="167"/>
    </row>
    <row r="224" spans="1:4" x14ac:dyDescent="0.25">
      <c r="A224" s="9" t="s">
        <v>2571</v>
      </c>
      <c r="B224" s="181" t="s">
        <v>2572</v>
      </c>
      <c r="C224" s="9" t="s">
        <v>2573</v>
      </c>
      <c r="D224" s="9" t="s">
        <v>2574</v>
      </c>
    </row>
    <row r="225" spans="1:4" x14ac:dyDescent="0.25">
      <c r="A225" t="s">
        <v>2581</v>
      </c>
      <c r="B225" s="20" t="s">
        <v>2592</v>
      </c>
      <c r="C225" s="187"/>
      <c r="D225" t="s">
        <v>2520</v>
      </c>
    </row>
    <row r="226" spans="1:4" x14ac:dyDescent="0.25">
      <c r="A226" t="s">
        <v>2599</v>
      </c>
      <c r="B226" s="20" t="s">
        <v>2595</v>
      </c>
      <c r="C226" s="193"/>
      <c r="D226" t="s">
        <v>2655</v>
      </c>
    </row>
    <row r="227" spans="1:4" x14ac:dyDescent="0.25">
      <c r="A227" t="s">
        <v>2589</v>
      </c>
      <c r="B227" s="182" t="s">
        <v>2590</v>
      </c>
      <c r="C227" s="186"/>
      <c r="D227" t="s">
        <v>93</v>
      </c>
    </row>
    <row r="228" spans="1:4" x14ac:dyDescent="0.25">
      <c r="A228" t="s">
        <v>2596</v>
      </c>
      <c r="B228" s="20" t="s">
        <v>2613</v>
      </c>
      <c r="C228" s="191"/>
      <c r="D228" t="s">
        <v>94</v>
      </c>
    </row>
    <row r="229" spans="1:4" x14ac:dyDescent="0.25">
      <c r="A229" t="s">
        <v>2582</v>
      </c>
      <c r="B229" s="182" t="s">
        <v>2587</v>
      </c>
      <c r="C229" s="185"/>
      <c r="D229" t="s">
        <v>88</v>
      </c>
    </row>
    <row r="230" spans="1:4" x14ac:dyDescent="0.25">
      <c r="A230" t="s">
        <v>2597</v>
      </c>
      <c r="B230" s="20" t="s">
        <v>2593</v>
      </c>
      <c r="C230" s="190"/>
      <c r="D230" t="s">
        <v>2695</v>
      </c>
    </row>
    <row r="231" spans="1:4" x14ac:dyDescent="0.25">
      <c r="A231" t="s">
        <v>2576</v>
      </c>
      <c r="B231" s="182" t="s">
        <v>2586</v>
      </c>
      <c r="C231" s="184"/>
      <c r="D231" t="s">
        <v>470</v>
      </c>
    </row>
    <row r="232" spans="1:4" x14ac:dyDescent="0.25">
      <c r="A232" t="s">
        <v>2664</v>
      </c>
      <c r="B232" s="182" t="s">
        <v>2666</v>
      </c>
      <c r="C232" s="200"/>
      <c r="D232" t="s">
        <v>2663</v>
      </c>
    </row>
    <row r="233" spans="1:4" x14ac:dyDescent="0.25">
      <c r="A233" t="s">
        <v>2665</v>
      </c>
      <c r="B233" s="182">
        <v>740000</v>
      </c>
      <c r="C233" s="201"/>
      <c r="D233" t="s">
        <v>2517</v>
      </c>
    </row>
    <row r="234" spans="1:4" x14ac:dyDescent="0.25">
      <c r="A234" t="s">
        <v>2583</v>
      </c>
      <c r="B234" s="182" t="s">
        <v>2584</v>
      </c>
      <c r="C234" s="178"/>
      <c r="D234" t="s">
        <v>2696</v>
      </c>
    </row>
    <row r="236" spans="1:4" x14ac:dyDescent="0.25">
      <c r="A236" s="42" t="s">
        <v>2698</v>
      </c>
      <c r="B236" s="180"/>
      <c r="C236" s="167"/>
      <c r="D236" s="167"/>
    </row>
    <row r="237" spans="1:4" x14ac:dyDescent="0.25">
      <c r="A237" s="9" t="s">
        <v>2571</v>
      </c>
      <c r="B237" s="181" t="s">
        <v>2572</v>
      </c>
      <c r="C237" s="9" t="s">
        <v>2573</v>
      </c>
      <c r="D237" s="9" t="s">
        <v>2574</v>
      </c>
    </row>
    <row r="238" spans="1:4" x14ac:dyDescent="0.25">
      <c r="A238" t="s">
        <v>2581</v>
      </c>
      <c r="B238" s="20" t="s">
        <v>2592</v>
      </c>
      <c r="C238" s="187"/>
      <c r="D238" t="s">
        <v>2520</v>
      </c>
    </row>
    <row r="239" spans="1:4" x14ac:dyDescent="0.25">
      <c r="A239" t="s">
        <v>2576</v>
      </c>
      <c r="B239" s="182" t="s">
        <v>2586</v>
      </c>
      <c r="C239" s="184"/>
      <c r="D239" t="s">
        <v>470</v>
      </c>
    </row>
    <row r="240" spans="1:4" x14ac:dyDescent="0.25">
      <c r="A240" t="s">
        <v>2599</v>
      </c>
      <c r="B240" s="20" t="s">
        <v>2595</v>
      </c>
      <c r="C240" s="193"/>
      <c r="D240" t="s">
        <v>2655</v>
      </c>
    </row>
    <row r="241" spans="1:4" x14ac:dyDescent="0.25">
      <c r="A241" t="s">
        <v>2589</v>
      </c>
      <c r="B241" s="182" t="s">
        <v>2590</v>
      </c>
      <c r="C241" s="186"/>
      <c r="D241" t="s">
        <v>93</v>
      </c>
    </row>
    <row r="242" spans="1:4" x14ac:dyDescent="0.25">
      <c r="A242" t="s">
        <v>2617</v>
      </c>
      <c r="B242" s="20" t="s">
        <v>2614</v>
      </c>
      <c r="C242" s="198"/>
      <c r="D242" t="s">
        <v>2691</v>
      </c>
    </row>
    <row r="243" spans="1:4" x14ac:dyDescent="0.25">
      <c r="A243" t="s">
        <v>2664</v>
      </c>
      <c r="B243" s="182" t="s">
        <v>2666</v>
      </c>
      <c r="C243" s="200"/>
      <c r="D243" t="s">
        <v>2663</v>
      </c>
    </row>
    <row r="244" spans="1:4" x14ac:dyDescent="0.25">
      <c r="A244" t="s">
        <v>2583</v>
      </c>
      <c r="B244" s="182" t="s">
        <v>2584</v>
      </c>
      <c r="C244" s="178"/>
      <c r="D244" t="s">
        <v>2696</v>
      </c>
    </row>
    <row r="245" spans="1:4" x14ac:dyDescent="0.25">
      <c r="A245" t="s">
        <v>2597</v>
      </c>
      <c r="B245" s="20" t="s">
        <v>2593</v>
      </c>
      <c r="C245" s="190"/>
      <c r="D245" t="s">
        <v>2695</v>
      </c>
    </row>
    <row r="246" spans="1:4" x14ac:dyDescent="0.25">
      <c r="A246" t="s">
        <v>2582</v>
      </c>
      <c r="B246" s="182" t="s">
        <v>2587</v>
      </c>
      <c r="C246" s="185"/>
      <c r="D246" t="s">
        <v>88</v>
      </c>
    </row>
    <row r="247" spans="1:4" x14ac:dyDescent="0.25">
      <c r="A247" t="s">
        <v>2596</v>
      </c>
      <c r="B247" s="20" t="s">
        <v>2613</v>
      </c>
      <c r="C247" s="191"/>
      <c r="D247" t="s">
        <v>94</v>
      </c>
    </row>
    <row r="249" spans="1:4" x14ac:dyDescent="0.25">
      <c r="A249" s="42" t="s">
        <v>2672</v>
      </c>
      <c r="B249" s="180"/>
      <c r="C249" s="167"/>
      <c r="D249" s="167"/>
    </row>
    <row r="250" spans="1:4" x14ac:dyDescent="0.25">
      <c r="A250" s="9" t="s">
        <v>2571</v>
      </c>
      <c r="B250" s="181" t="s">
        <v>2572</v>
      </c>
      <c r="C250" s="9" t="s">
        <v>2573</v>
      </c>
      <c r="D250" s="9" t="s">
        <v>2574</v>
      </c>
    </row>
    <row r="251" spans="1:4" x14ac:dyDescent="0.25">
      <c r="A251" t="s">
        <v>2581</v>
      </c>
      <c r="B251" s="20" t="s">
        <v>2592</v>
      </c>
      <c r="C251" s="187"/>
      <c r="D251" t="s">
        <v>460</v>
      </c>
    </row>
    <row r="252" spans="1:4" x14ac:dyDescent="0.25">
      <c r="A252" t="s">
        <v>2622</v>
      </c>
      <c r="B252" s="20" t="s">
        <v>2616</v>
      </c>
      <c r="C252" s="199"/>
      <c r="D252" t="s">
        <v>2654</v>
      </c>
    </row>
    <row r="253" spans="1:4" x14ac:dyDescent="0.25">
      <c r="A253" t="s">
        <v>2621</v>
      </c>
      <c r="B253" s="20" t="s">
        <v>2615</v>
      </c>
      <c r="C253" s="197"/>
      <c r="D253" t="s">
        <v>2519</v>
      </c>
    </row>
    <row r="254" spans="1:4" x14ac:dyDescent="0.25">
      <c r="A254" t="s">
        <v>2589</v>
      </c>
      <c r="B254" s="182" t="s">
        <v>2590</v>
      </c>
      <c r="C254" s="186"/>
      <c r="D254" t="s">
        <v>93</v>
      </c>
    </row>
    <row r="255" spans="1:4" x14ac:dyDescent="0.25">
      <c r="A255" t="s">
        <v>2596</v>
      </c>
      <c r="B255" s="20" t="s">
        <v>2613</v>
      </c>
      <c r="C255" s="191"/>
      <c r="D255" t="s">
        <v>2661</v>
      </c>
    </row>
    <row r="256" spans="1:4" x14ac:dyDescent="0.25">
      <c r="A256" t="s">
        <v>2617</v>
      </c>
      <c r="B256" s="20" t="s">
        <v>2614</v>
      </c>
      <c r="C256" s="198"/>
      <c r="D256" t="s">
        <v>2662</v>
      </c>
    </row>
    <row r="257" spans="1:4" x14ac:dyDescent="0.25">
      <c r="A257" t="s">
        <v>2570</v>
      </c>
      <c r="B257" s="183" t="s">
        <v>2577</v>
      </c>
      <c r="C257" s="179"/>
      <c r="D257" t="s">
        <v>90</v>
      </c>
    </row>
    <row r="258" spans="1:4" x14ac:dyDescent="0.25">
      <c r="A258" t="s">
        <v>2598</v>
      </c>
      <c r="B258" s="20" t="s">
        <v>2594</v>
      </c>
      <c r="C258" s="192"/>
      <c r="D258" t="s">
        <v>89</v>
      </c>
    </row>
    <row r="259" spans="1:4" x14ac:dyDescent="0.25">
      <c r="A259" t="s">
        <v>2583</v>
      </c>
      <c r="B259" s="182" t="s">
        <v>2584</v>
      </c>
      <c r="C259" s="178"/>
      <c r="D259" t="s">
        <v>2709</v>
      </c>
    </row>
    <row r="260" spans="1:4" x14ac:dyDescent="0.25">
      <c r="A260" t="s">
        <v>2582</v>
      </c>
      <c r="B260" s="182" t="s">
        <v>2587</v>
      </c>
      <c r="C260" s="185"/>
      <c r="D260" t="s">
        <v>88</v>
      </c>
    </row>
    <row r="261" spans="1:4" x14ac:dyDescent="0.25">
      <c r="A261" t="s">
        <v>2606</v>
      </c>
      <c r="B261" s="20" t="s">
        <v>2605</v>
      </c>
      <c r="C261" s="194"/>
      <c r="D261" t="s">
        <v>467</v>
      </c>
    </row>
    <row r="262" spans="1:4" x14ac:dyDescent="0.25">
      <c r="A262" t="s">
        <v>2576</v>
      </c>
      <c r="B262" s="182" t="s">
        <v>2586</v>
      </c>
      <c r="C262" s="184"/>
      <c r="D262" t="s">
        <v>470</v>
      </c>
    </row>
    <row r="263" spans="1:4" x14ac:dyDescent="0.25">
      <c r="A263" t="s">
        <v>2665</v>
      </c>
      <c r="B263" s="182">
        <v>740000</v>
      </c>
      <c r="C263" s="201"/>
      <c r="D263" t="s">
        <v>2517</v>
      </c>
    </row>
    <row r="264" spans="1:4" x14ac:dyDescent="0.25">
      <c r="B264"/>
    </row>
    <row r="265" spans="1:4" x14ac:dyDescent="0.25">
      <c r="A265" s="42" t="s">
        <v>2828</v>
      </c>
      <c r="B265" s="180"/>
      <c r="C265" s="167"/>
      <c r="D265" s="167"/>
    </row>
    <row r="266" spans="1:4" x14ac:dyDescent="0.25">
      <c r="A266" s="9" t="s">
        <v>2571</v>
      </c>
      <c r="B266" s="181" t="s">
        <v>2572</v>
      </c>
      <c r="C266" s="9" t="s">
        <v>2573</v>
      </c>
      <c r="D266" s="9" t="s">
        <v>2574</v>
      </c>
    </row>
    <row r="267" spans="1:4" x14ac:dyDescent="0.25">
      <c r="A267" t="s">
        <v>2581</v>
      </c>
      <c r="B267" s="20" t="s">
        <v>2592</v>
      </c>
      <c r="C267" s="187"/>
      <c r="D267" t="s">
        <v>2520</v>
      </c>
    </row>
    <row r="268" spans="1:4" x14ac:dyDescent="0.25">
      <c r="A268" t="s">
        <v>2596</v>
      </c>
      <c r="B268" s="20" t="s">
        <v>2613</v>
      </c>
      <c r="C268" s="191"/>
      <c r="D268" t="s">
        <v>94</v>
      </c>
    </row>
    <row r="269" spans="1:4" x14ac:dyDescent="0.25">
      <c r="A269" t="s">
        <v>2599</v>
      </c>
      <c r="B269" s="20" t="s">
        <v>2595</v>
      </c>
      <c r="C269" s="193"/>
      <c r="D269" t="s">
        <v>2655</v>
      </c>
    </row>
    <row r="270" spans="1:4" x14ac:dyDescent="0.25">
      <c r="A270" t="s">
        <v>2621</v>
      </c>
      <c r="B270" s="20" t="s">
        <v>2615</v>
      </c>
      <c r="C270" s="197"/>
      <c r="D270" t="s">
        <v>2519</v>
      </c>
    </row>
    <row r="271" spans="1:4" x14ac:dyDescent="0.25">
      <c r="A271" t="s">
        <v>2622</v>
      </c>
      <c r="B271" s="20" t="s">
        <v>2616</v>
      </c>
      <c r="C271" s="199"/>
      <c r="D271" t="s">
        <v>2654</v>
      </c>
    </row>
    <row r="272" spans="1:4" x14ac:dyDescent="0.25">
      <c r="A272" t="s">
        <v>2589</v>
      </c>
      <c r="B272" s="182" t="s">
        <v>2590</v>
      </c>
      <c r="C272" s="186"/>
      <c r="D272" t="s">
        <v>93</v>
      </c>
    </row>
    <row r="273" spans="1:4" x14ac:dyDescent="0.25">
      <c r="A273" t="s">
        <v>2598</v>
      </c>
      <c r="B273" s="20" t="s">
        <v>2594</v>
      </c>
      <c r="C273" s="192"/>
      <c r="D273" t="s">
        <v>2711</v>
      </c>
    </row>
    <row r="274" spans="1:4" x14ac:dyDescent="0.25">
      <c r="A274" t="s">
        <v>2576</v>
      </c>
      <c r="B274" s="182" t="s">
        <v>2586</v>
      </c>
      <c r="C274" s="184"/>
      <c r="D274" t="s">
        <v>2710</v>
      </c>
    </row>
    <row r="275" spans="1:4" x14ac:dyDescent="0.25">
      <c r="A275" t="s">
        <v>2582</v>
      </c>
      <c r="B275" s="182" t="s">
        <v>2587</v>
      </c>
      <c r="C275" s="185"/>
      <c r="D275" t="s">
        <v>88</v>
      </c>
    </row>
    <row r="276" spans="1:4" x14ac:dyDescent="0.25">
      <c r="A276" t="s">
        <v>2583</v>
      </c>
      <c r="B276" s="182" t="s">
        <v>2584</v>
      </c>
      <c r="C276" s="178"/>
      <c r="D276" t="s">
        <v>2709</v>
      </c>
    </row>
    <row r="277" spans="1:4" x14ac:dyDescent="0.25">
      <c r="A277" t="s">
        <v>2665</v>
      </c>
      <c r="B277" s="182">
        <v>740000</v>
      </c>
      <c r="C277" s="201"/>
      <c r="D277" t="s">
        <v>2517</v>
      </c>
    </row>
  </sheetData>
  <pageMargins left="0.7" right="0.7" top="0.75" bottom="0.75" header="0.3" footer="0.3"/>
  <pageSetup orientation="portrait" r:id="rId1"/>
  <ignoredErrors>
    <ignoredError sqref="B150:B151 B154 B57 B129:B134 B20:B31 B49 B160:B170 B249:B251 B47 B197:B210 B254:B262 B36:B39 B85 B173 B180:B183 B185:B192 B10:B1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3598</v>
      </c>
      <c r="C2" s="171" t="s">
        <v>3599</v>
      </c>
    </row>
    <row r="3" spans="1:3" x14ac:dyDescent="0.25">
      <c r="A3" t="s">
        <v>3248</v>
      </c>
      <c r="B3" t="s">
        <v>3249</v>
      </c>
    </row>
    <row r="4" spans="1:3" x14ac:dyDescent="0.25">
      <c r="A4" t="s">
        <v>3235</v>
      </c>
      <c r="B4" t="s">
        <v>3595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408" t="s">
        <v>504</v>
      </c>
      <c r="B2" s="408"/>
      <c r="C2" s="233"/>
      <c r="D2" s="233"/>
      <c r="E2" s="233"/>
      <c r="F2" s="233"/>
      <c r="G2" s="233"/>
      <c r="H2" s="57" t="s">
        <v>505</v>
      </c>
    </row>
    <row r="3" spans="1:8" ht="15.75" x14ac:dyDescent="0.25">
      <c r="A3" s="233" t="s">
        <v>750</v>
      </c>
      <c r="B3" s="233"/>
      <c r="C3" s="233"/>
      <c r="D3" s="233"/>
      <c r="E3" s="233"/>
      <c r="F3" s="233"/>
      <c r="G3" s="233"/>
      <c r="H3" s="57" t="s">
        <v>3573</v>
      </c>
    </row>
    <row r="4" spans="1:8" x14ac:dyDescent="0.25">
      <c r="A4" s="234"/>
      <c r="B4" s="234"/>
      <c r="C4" s="234"/>
      <c r="D4" s="234"/>
      <c r="E4" s="234"/>
      <c r="F4" s="234"/>
      <c r="G4" s="57"/>
      <c r="H4" s="57" t="s">
        <v>506</v>
      </c>
    </row>
    <row r="5" spans="1:8" x14ac:dyDescent="0.25">
      <c r="A5" s="234"/>
      <c r="B5" s="234"/>
      <c r="C5" s="234"/>
      <c r="D5" s="234"/>
      <c r="E5" s="234"/>
      <c r="F5" s="234"/>
      <c r="G5" s="234"/>
      <c r="H5" s="234"/>
    </row>
    <row r="6" spans="1:8" x14ac:dyDescent="0.25">
      <c r="A6" s="413" t="s">
        <v>507</v>
      </c>
      <c r="B6" s="291" t="s">
        <v>508</v>
      </c>
      <c r="C6" s="291" t="s">
        <v>509</v>
      </c>
      <c r="D6" s="291" t="s">
        <v>510</v>
      </c>
      <c r="E6" s="291" t="s">
        <v>511</v>
      </c>
      <c r="F6" s="291" t="s">
        <v>512</v>
      </c>
      <c r="G6" s="291" t="s">
        <v>513</v>
      </c>
      <c r="H6" s="291" t="s">
        <v>514</v>
      </c>
    </row>
    <row r="7" spans="1:8" ht="15.75" thickBot="1" x14ac:dyDescent="0.3">
      <c r="A7" s="414"/>
      <c r="B7" s="415" t="s">
        <v>515</v>
      </c>
      <c r="C7" s="416"/>
      <c r="D7" s="416"/>
      <c r="E7" s="416"/>
      <c r="F7" s="416"/>
      <c r="G7" s="416"/>
      <c r="H7" s="417"/>
    </row>
    <row r="8" spans="1:8" ht="15.75" thickTop="1" x14ac:dyDescent="0.25">
      <c r="A8" s="292" t="s">
        <v>516</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517</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518</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519</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520</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522</v>
      </c>
      <c r="B13" s="293">
        <v>45783.983149465937</v>
      </c>
      <c r="C13" s="293">
        <v>1.37229551691322</v>
      </c>
      <c r="D13" s="293">
        <v>0.19110373131999001</v>
      </c>
      <c r="E13" s="297" t="s">
        <v>523</v>
      </c>
      <c r="F13" s="297" t="s">
        <v>523</v>
      </c>
      <c r="G13" s="297" t="s">
        <v>523</v>
      </c>
      <c r="H13" s="297" t="s">
        <v>523</v>
      </c>
    </row>
    <row r="14" spans="1:8" x14ac:dyDescent="0.25">
      <c r="A14" s="298" t="s">
        <v>524</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525</v>
      </c>
      <c r="B15" s="293">
        <v>14978.572362155866</v>
      </c>
      <c r="C15" s="293">
        <v>0.23835740177008</v>
      </c>
      <c r="D15" s="293">
        <v>5.0815371746130003E-2</v>
      </c>
      <c r="E15" s="297" t="s">
        <v>523</v>
      </c>
      <c r="F15" s="297" t="s">
        <v>523</v>
      </c>
      <c r="G15" s="297" t="s">
        <v>523</v>
      </c>
      <c r="H15" s="297" t="s">
        <v>523</v>
      </c>
    </row>
    <row r="16" spans="1:8" x14ac:dyDescent="0.25">
      <c r="A16" s="296" t="s">
        <v>526</v>
      </c>
      <c r="B16" s="293">
        <v>5057.2748720254449</v>
      </c>
      <c r="C16" s="293">
        <v>0.25516926930848</v>
      </c>
      <c r="D16" s="293">
        <v>3.8004328346280002E-2</v>
      </c>
      <c r="E16" s="297" t="s">
        <v>523</v>
      </c>
      <c r="F16" s="297" t="s">
        <v>523</v>
      </c>
      <c r="G16" s="297" t="s">
        <v>523</v>
      </c>
      <c r="H16" s="297" t="s">
        <v>523</v>
      </c>
    </row>
    <row r="17" spans="1:8" x14ac:dyDescent="0.25">
      <c r="A17" s="296" t="s">
        <v>527</v>
      </c>
      <c r="B17" s="293">
        <v>67269.957813983725</v>
      </c>
      <c r="C17" s="293">
        <v>1.85662734289529</v>
      </c>
      <c r="D17" s="293">
        <v>0.29458061428601001</v>
      </c>
      <c r="E17" s="297" t="s">
        <v>523</v>
      </c>
      <c r="F17" s="297" t="s">
        <v>523</v>
      </c>
      <c r="G17" s="297" t="s">
        <v>523</v>
      </c>
      <c r="H17" s="297" t="s">
        <v>523</v>
      </c>
    </row>
    <row r="18" spans="1:8" x14ac:dyDescent="0.25">
      <c r="A18" s="296" t="s">
        <v>528</v>
      </c>
      <c r="B18" s="293">
        <v>45070.579654334128</v>
      </c>
      <c r="C18" s="293">
        <v>3.0283235843053902</v>
      </c>
      <c r="D18" s="293">
        <v>0.52839203850651995</v>
      </c>
      <c r="E18" s="297" t="s">
        <v>523</v>
      </c>
      <c r="F18" s="297" t="s">
        <v>523</v>
      </c>
      <c r="G18" s="297" t="s">
        <v>523</v>
      </c>
      <c r="H18" s="297" t="s">
        <v>523</v>
      </c>
    </row>
    <row r="19" spans="1:8" x14ac:dyDescent="0.25">
      <c r="A19" s="296" t="s">
        <v>529</v>
      </c>
      <c r="B19" s="293">
        <v>46357.764227420019</v>
      </c>
      <c r="C19" s="293">
        <v>3.41919088614388</v>
      </c>
      <c r="D19" s="293">
        <v>0.52415757023381004</v>
      </c>
      <c r="E19" s="297" t="s">
        <v>523</v>
      </c>
      <c r="F19" s="297" t="s">
        <v>523</v>
      </c>
      <c r="G19" s="297" t="s">
        <v>523</v>
      </c>
      <c r="H19" s="297" t="s">
        <v>523</v>
      </c>
    </row>
    <row r="20" spans="1:8" x14ac:dyDescent="0.25">
      <c r="A20" s="296" t="s">
        <v>530</v>
      </c>
      <c r="B20" s="293">
        <v>36302.033778109631</v>
      </c>
      <c r="C20" s="293">
        <v>2.4295382607283198</v>
      </c>
      <c r="D20" s="293">
        <v>0.36471649490099001</v>
      </c>
      <c r="E20" s="297" t="s">
        <v>523</v>
      </c>
      <c r="F20" s="297" t="s">
        <v>523</v>
      </c>
      <c r="G20" s="297" t="s">
        <v>523</v>
      </c>
      <c r="H20" s="297" t="s">
        <v>523</v>
      </c>
    </row>
    <row r="21" spans="1:8" x14ac:dyDescent="0.25">
      <c r="A21" s="299" t="s">
        <v>3564</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531</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532</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533</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534</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535</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536</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537</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538</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539</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540</v>
      </c>
      <c r="B31" s="293">
        <v>257.90976890459297</v>
      </c>
      <c r="C31" s="293">
        <v>1.300499353749E-2</v>
      </c>
      <c r="D31" s="293">
        <v>1.87845249299E-3</v>
      </c>
      <c r="E31" s="297" t="s">
        <v>523</v>
      </c>
      <c r="F31" s="297" t="s">
        <v>523</v>
      </c>
      <c r="G31" s="297" t="s">
        <v>523</v>
      </c>
      <c r="H31" s="297" t="s">
        <v>523</v>
      </c>
    </row>
    <row r="32" spans="1:8" x14ac:dyDescent="0.25">
      <c r="A32" s="298" t="s">
        <v>3565</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541</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542</v>
      </c>
      <c r="B34" s="293">
        <v>28046.5637376296</v>
      </c>
      <c r="C34" s="293">
        <v>0.48826677857</v>
      </c>
      <c r="D34" s="293">
        <v>0.78160963399831995</v>
      </c>
      <c r="E34" s="297" t="s">
        <v>521</v>
      </c>
      <c r="F34" s="297" t="s">
        <v>521</v>
      </c>
      <c r="G34" s="297" t="s">
        <v>521</v>
      </c>
      <c r="H34" s="297" t="s">
        <v>521</v>
      </c>
    </row>
    <row r="35" spans="1:8" x14ac:dyDescent="0.25">
      <c r="A35" s="301" t="s">
        <v>543</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545</v>
      </c>
      <c r="B36" s="293">
        <v>4169.7141237857086</v>
      </c>
      <c r="C36" s="293">
        <v>2828.7193306107342</v>
      </c>
      <c r="D36" s="293" t="s">
        <v>521</v>
      </c>
      <c r="E36" s="293" t="s">
        <v>521</v>
      </c>
      <c r="F36" s="293" t="s">
        <v>521</v>
      </c>
      <c r="G36" s="293" t="s">
        <v>521</v>
      </c>
      <c r="H36" s="293" t="s">
        <v>521</v>
      </c>
    </row>
    <row r="37" spans="1:8" x14ac:dyDescent="0.25">
      <c r="A37" s="296" t="s">
        <v>547</v>
      </c>
      <c r="B37" s="293">
        <v>4169.7141237857086</v>
      </c>
      <c r="C37" s="293">
        <v>2828.7193306107342</v>
      </c>
      <c r="D37" s="297" t="s">
        <v>521</v>
      </c>
      <c r="E37" s="297" t="s">
        <v>521</v>
      </c>
      <c r="F37" s="297" t="s">
        <v>521</v>
      </c>
      <c r="G37" s="297" t="s">
        <v>521</v>
      </c>
      <c r="H37" s="302" t="s">
        <v>196</v>
      </c>
    </row>
    <row r="38" spans="1:8" x14ac:dyDescent="0.25">
      <c r="A38" s="296" t="s">
        <v>549</v>
      </c>
      <c r="B38" s="293" t="s">
        <v>523</v>
      </c>
      <c r="C38" s="293" t="s">
        <v>523</v>
      </c>
      <c r="D38" s="297" t="s">
        <v>521</v>
      </c>
      <c r="E38" s="297" t="s">
        <v>521</v>
      </c>
      <c r="F38" s="297" t="s">
        <v>521</v>
      </c>
      <c r="G38" s="297" t="s">
        <v>521</v>
      </c>
      <c r="H38" s="297" t="s">
        <v>521</v>
      </c>
    </row>
    <row r="39" spans="1:8" x14ac:dyDescent="0.25">
      <c r="A39" s="296" t="s">
        <v>3566</v>
      </c>
      <c r="B39" s="293" t="s">
        <v>550</v>
      </c>
      <c r="C39" s="293" t="s">
        <v>550</v>
      </c>
      <c r="D39" s="297" t="s">
        <v>521</v>
      </c>
      <c r="E39" s="293" t="s">
        <v>521</v>
      </c>
      <c r="F39" s="293" t="s">
        <v>521</v>
      </c>
      <c r="G39" s="293" t="s">
        <v>521</v>
      </c>
      <c r="H39" s="293" t="s">
        <v>521</v>
      </c>
    </row>
    <row r="40" spans="1:8" x14ac:dyDescent="0.25">
      <c r="A40" s="298" t="s">
        <v>551</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552</v>
      </c>
      <c r="B41" s="293">
        <v>11998.333379274758</v>
      </c>
      <c r="C41" s="293">
        <v>1877.1194091493796</v>
      </c>
      <c r="D41" s="293">
        <v>3.5424165198090003E-2</v>
      </c>
      <c r="E41" s="297" t="s">
        <v>523</v>
      </c>
      <c r="F41" s="297" t="s">
        <v>523</v>
      </c>
      <c r="G41" s="297" t="s">
        <v>523</v>
      </c>
      <c r="H41" s="297" t="s">
        <v>523</v>
      </c>
    </row>
    <row r="42" spans="1:8" x14ac:dyDescent="0.25">
      <c r="A42" s="296" t="s">
        <v>553</v>
      </c>
      <c r="B42" s="293">
        <v>24946.827302109439</v>
      </c>
      <c r="C42" s="293">
        <v>7151.4450138200864</v>
      </c>
      <c r="D42" s="302" t="s">
        <v>196</v>
      </c>
      <c r="E42" s="302" t="s">
        <v>196</v>
      </c>
      <c r="F42" s="302" t="s">
        <v>196</v>
      </c>
      <c r="G42" s="297" t="s">
        <v>523</v>
      </c>
      <c r="H42" s="297" t="s">
        <v>523</v>
      </c>
    </row>
    <row r="43" spans="1:8" x14ac:dyDescent="0.25">
      <c r="A43" s="296" t="s">
        <v>554</v>
      </c>
      <c r="B43" s="293" t="s">
        <v>523</v>
      </c>
      <c r="C43" s="293" t="s">
        <v>523</v>
      </c>
      <c r="D43" s="293">
        <v>5.644611909326E-2</v>
      </c>
      <c r="E43" s="297" t="s">
        <v>523</v>
      </c>
      <c r="F43" s="297" t="s">
        <v>523</v>
      </c>
      <c r="G43" s="297" t="s">
        <v>523</v>
      </c>
      <c r="H43" s="297" t="s">
        <v>523</v>
      </c>
    </row>
    <row r="44" spans="1:8" x14ac:dyDescent="0.25">
      <c r="A44" s="296" t="s">
        <v>3567</v>
      </c>
      <c r="B44" s="293" t="s">
        <v>550</v>
      </c>
      <c r="C44" s="293" t="s">
        <v>550</v>
      </c>
      <c r="D44" s="293" t="s">
        <v>550</v>
      </c>
      <c r="E44" s="293">
        <v>208.89432174184356</v>
      </c>
      <c r="F44" s="293">
        <v>105.47180460606191</v>
      </c>
      <c r="G44" s="293">
        <v>355.97410702367489</v>
      </c>
      <c r="H44" s="293">
        <v>65.111291475618813</v>
      </c>
    </row>
    <row r="45" spans="1:8" x14ac:dyDescent="0.25">
      <c r="A45" s="303" t="s">
        <v>3568</v>
      </c>
      <c r="B45" s="293" t="s">
        <v>555</v>
      </c>
      <c r="C45" s="302" t="s">
        <v>196</v>
      </c>
      <c r="D45" s="302" t="s">
        <v>196</v>
      </c>
      <c r="E45" s="302" t="s">
        <v>196</v>
      </c>
      <c r="F45" s="302" t="s">
        <v>196</v>
      </c>
      <c r="G45" s="302" t="s">
        <v>196</v>
      </c>
      <c r="H45" s="302" t="s">
        <v>196</v>
      </c>
    </row>
    <row r="46" spans="1:8" x14ac:dyDescent="0.25">
      <c r="A46" s="298" t="s">
        <v>3569</v>
      </c>
      <c r="B46" s="293" t="s">
        <v>523</v>
      </c>
      <c r="C46" s="302" t="s">
        <v>196</v>
      </c>
      <c r="D46" s="302" t="s">
        <v>196</v>
      </c>
      <c r="E46" s="302" t="s">
        <v>196</v>
      </c>
      <c r="F46" s="302" t="s">
        <v>196</v>
      </c>
      <c r="G46" s="302" t="s">
        <v>196</v>
      </c>
      <c r="H46" s="302" t="s">
        <v>196</v>
      </c>
    </row>
    <row r="47" spans="1:8" x14ac:dyDescent="0.25">
      <c r="A47" s="298" t="s">
        <v>556</v>
      </c>
      <c r="B47" s="293" t="s">
        <v>523</v>
      </c>
      <c r="C47" s="302" t="s">
        <v>196</v>
      </c>
      <c r="D47" s="302" t="s">
        <v>196</v>
      </c>
      <c r="E47" s="302" t="s">
        <v>196</v>
      </c>
      <c r="F47" s="302" t="s">
        <v>196</v>
      </c>
      <c r="G47" s="302" t="s">
        <v>196</v>
      </c>
      <c r="H47" s="302" t="s">
        <v>196</v>
      </c>
    </row>
    <row r="48" spans="1:8" x14ac:dyDescent="0.25">
      <c r="A48" s="295" t="s">
        <v>557</v>
      </c>
      <c r="B48" s="293" t="s">
        <v>555</v>
      </c>
      <c r="C48" s="302" t="s">
        <v>196</v>
      </c>
      <c r="D48" s="302" t="s">
        <v>196</v>
      </c>
      <c r="E48" s="302" t="s">
        <v>196</v>
      </c>
      <c r="F48" s="302" t="s">
        <v>196</v>
      </c>
      <c r="G48" s="302" t="s">
        <v>196</v>
      </c>
      <c r="H48" s="302" t="s">
        <v>196</v>
      </c>
    </row>
    <row r="49" spans="1:8" x14ac:dyDescent="0.25">
      <c r="A49" s="303" t="s">
        <v>3570</v>
      </c>
      <c r="B49" s="302" t="s">
        <v>196</v>
      </c>
      <c r="C49" s="302" t="s">
        <v>196</v>
      </c>
      <c r="D49" s="302" t="s">
        <v>196</v>
      </c>
      <c r="E49" s="302" t="s">
        <v>196</v>
      </c>
      <c r="F49" s="302" t="s">
        <v>196</v>
      </c>
      <c r="G49" s="302" t="s">
        <v>196</v>
      </c>
      <c r="H49" s="302" t="s">
        <v>196</v>
      </c>
    </row>
    <row r="50" spans="1:8" x14ac:dyDescent="0.25">
      <c r="A50" s="295" t="s">
        <v>558</v>
      </c>
      <c r="B50" s="293">
        <v>113327.83658654301</v>
      </c>
      <c r="C50" s="293">
        <v>5.2928930187330101</v>
      </c>
      <c r="D50" s="293">
        <v>3.2441550799905401</v>
      </c>
      <c r="E50" s="293">
        <v>1699.3376784668872</v>
      </c>
      <c r="F50" s="293">
        <v>130.7216571044716</v>
      </c>
      <c r="G50" s="293">
        <v>53.656498765611978</v>
      </c>
      <c r="H50" s="293" t="s">
        <v>548</v>
      </c>
    </row>
    <row r="51" spans="1:8" x14ac:dyDescent="0.25">
      <c r="A51" s="304" t="s">
        <v>559</v>
      </c>
      <c r="B51" s="293">
        <v>60220.980376771418</v>
      </c>
      <c r="C51" s="293" t="s">
        <v>583</v>
      </c>
      <c r="D51" s="293">
        <v>1.8999282815821601</v>
      </c>
      <c r="E51" s="297">
        <v>237.49103519777046</v>
      </c>
      <c r="F51" s="297">
        <v>98.796270642272503</v>
      </c>
      <c r="G51" s="297">
        <v>14.819440596340881</v>
      </c>
      <c r="H51" s="297" t="s">
        <v>548</v>
      </c>
    </row>
    <row r="52" spans="1:8" x14ac:dyDescent="0.25">
      <c r="A52" s="304" t="s">
        <v>560</v>
      </c>
      <c r="B52" s="293">
        <v>53106.856209771599</v>
      </c>
      <c r="C52" s="293">
        <v>5.2928930187330101</v>
      </c>
      <c r="D52" s="293">
        <v>1.34422679840838</v>
      </c>
      <c r="E52" s="297">
        <v>1461.8466432691168</v>
      </c>
      <c r="F52" s="297">
        <v>31.9253864621991</v>
      </c>
      <c r="G52" s="297">
        <v>38.837058169271103</v>
      </c>
      <c r="H52" s="297" t="s">
        <v>548</v>
      </c>
    </row>
    <row r="53" spans="1:8" x14ac:dyDescent="0.25">
      <c r="A53" s="295" t="s">
        <v>561</v>
      </c>
      <c r="B53" s="293" t="s">
        <v>523</v>
      </c>
      <c r="C53" s="293" t="s">
        <v>523</v>
      </c>
      <c r="D53" s="293" t="s">
        <v>523</v>
      </c>
      <c r="E53" s="297" t="s">
        <v>523</v>
      </c>
      <c r="F53" s="297" t="s">
        <v>523</v>
      </c>
      <c r="G53" s="297" t="s">
        <v>523</v>
      </c>
      <c r="H53" s="297" t="s">
        <v>548</v>
      </c>
    </row>
    <row r="54" spans="1:8" x14ac:dyDescent="0.25">
      <c r="A54" s="305" t="s">
        <v>3571</v>
      </c>
      <c r="B54" s="293">
        <v>230699.51036740557</v>
      </c>
      <c r="C54" s="302" t="s">
        <v>196</v>
      </c>
      <c r="D54" s="302" t="s">
        <v>196</v>
      </c>
      <c r="E54" s="302" t="s">
        <v>196</v>
      </c>
      <c r="F54" s="302" t="s">
        <v>196</v>
      </c>
      <c r="G54" s="302" t="s">
        <v>196</v>
      </c>
      <c r="H54" s="302" t="s">
        <v>196</v>
      </c>
    </row>
    <row r="55" spans="1:8" x14ac:dyDescent="0.25">
      <c r="A55" s="235" t="s">
        <v>3572</v>
      </c>
      <c r="B55" s="293" t="s">
        <v>583</v>
      </c>
      <c r="C55" s="302" t="s">
        <v>196</v>
      </c>
      <c r="D55" s="302" t="s">
        <v>196</v>
      </c>
      <c r="E55" s="302" t="s">
        <v>196</v>
      </c>
      <c r="F55" s="302" t="s">
        <v>196</v>
      </c>
      <c r="G55" s="302" t="s">
        <v>196</v>
      </c>
      <c r="H55" s="302" t="s">
        <v>196</v>
      </c>
    </row>
    <row r="56" spans="1:8" x14ac:dyDescent="0.25">
      <c r="A56" s="306" t="s">
        <v>562</v>
      </c>
      <c r="B56" s="297" t="s">
        <v>521</v>
      </c>
      <c r="C56" s="302" t="s">
        <v>196</v>
      </c>
      <c r="D56" s="302" t="s">
        <v>196</v>
      </c>
      <c r="E56" s="302" t="s">
        <v>196</v>
      </c>
      <c r="F56" s="302" t="s">
        <v>196</v>
      </c>
      <c r="G56" s="302" t="s">
        <v>196</v>
      </c>
      <c r="H56" s="302" t="s">
        <v>196</v>
      </c>
    </row>
    <row r="57" spans="1:8" x14ac:dyDescent="0.25">
      <c r="A57" s="306" t="s">
        <v>563</v>
      </c>
      <c r="B57" s="297" t="s">
        <v>521</v>
      </c>
      <c r="C57" s="302" t="s">
        <v>196</v>
      </c>
      <c r="D57" s="302" t="s">
        <v>196</v>
      </c>
      <c r="E57" s="302" t="s">
        <v>196</v>
      </c>
      <c r="F57" s="302" t="s">
        <v>196</v>
      </c>
      <c r="G57" s="302" t="s">
        <v>196</v>
      </c>
      <c r="H57" s="302" t="s">
        <v>196</v>
      </c>
    </row>
    <row r="58" spans="1:8" x14ac:dyDescent="0.25">
      <c r="C58" s="5"/>
      <c r="D58" s="5"/>
    </row>
    <row r="59" spans="1:8" x14ac:dyDescent="0.25">
      <c r="A59" s="58" t="s">
        <v>564</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2471</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3232</v>
      </c>
      <c r="B65" s="59">
        <f>G374</f>
        <v>13282.915919456782</v>
      </c>
      <c r="C65" s="59">
        <f t="shared" ref="C65:D65" si="6">H374</f>
        <v>5.1948184495699996E-3</v>
      </c>
      <c r="D65" s="59">
        <f t="shared" si="6"/>
        <v>1.29867598133739</v>
      </c>
      <c r="E65" s="59"/>
      <c r="F65" s="59"/>
      <c r="G65" s="59"/>
      <c r="H65" s="59"/>
    </row>
    <row r="66" spans="1:10" ht="60" x14ac:dyDescent="0.25">
      <c r="A66" s="1" t="s">
        <v>3233</v>
      </c>
      <c r="B66" s="5"/>
      <c r="C66" s="5"/>
      <c r="D66" s="5"/>
      <c r="E66" s="5"/>
      <c r="F66" s="5"/>
      <c r="G66" s="5"/>
      <c r="H66" s="5"/>
    </row>
    <row r="67" spans="1:10" ht="15.75" thickBot="1" x14ac:dyDescent="0.3">
      <c r="B67" s="89"/>
      <c r="C67" s="89"/>
      <c r="D67" s="89"/>
      <c r="E67" s="89"/>
      <c r="F67" s="89"/>
      <c r="G67" s="89"/>
      <c r="H67" s="89"/>
    </row>
    <row r="68" spans="1:10" ht="15.75" x14ac:dyDescent="0.25">
      <c r="A68" s="418" t="s">
        <v>565</v>
      </c>
      <c r="B68" s="419"/>
      <c r="C68" s="236"/>
      <c r="D68" s="236"/>
      <c r="E68" s="236"/>
      <c r="F68" s="236"/>
      <c r="G68" s="236"/>
      <c r="H68" s="236"/>
      <c r="I68" s="62"/>
      <c r="J68" s="57" t="s">
        <v>505</v>
      </c>
    </row>
    <row r="69" spans="1:10" ht="15.75" x14ac:dyDescent="0.25">
      <c r="A69" s="56" t="s">
        <v>566</v>
      </c>
      <c r="B69" s="60"/>
      <c r="C69" s="61"/>
      <c r="D69" s="61"/>
      <c r="E69" s="61"/>
      <c r="F69" s="61"/>
      <c r="G69" s="61"/>
      <c r="H69" s="61"/>
      <c r="I69" s="62"/>
      <c r="J69" s="57" t="s">
        <v>3573</v>
      </c>
    </row>
    <row r="70" spans="1:10" ht="15.75" x14ac:dyDescent="0.25">
      <c r="A70" s="56"/>
      <c r="B70" s="60"/>
      <c r="C70" s="61"/>
      <c r="D70" s="61"/>
      <c r="E70" s="61"/>
      <c r="F70" s="61"/>
      <c r="G70" s="61"/>
      <c r="H70" s="57"/>
      <c r="I70" s="62"/>
      <c r="J70" s="57" t="s">
        <v>506</v>
      </c>
    </row>
    <row r="71" spans="1:10" x14ac:dyDescent="0.25">
      <c r="A71" s="420" t="s">
        <v>507</v>
      </c>
      <c r="B71" s="423" t="s">
        <v>567</v>
      </c>
      <c r="C71" s="424"/>
      <c r="D71" s="423" t="s">
        <v>568</v>
      </c>
      <c r="E71" s="425"/>
      <c r="F71" s="426"/>
      <c r="G71" s="423" t="s">
        <v>569</v>
      </c>
      <c r="H71" s="427"/>
      <c r="I71" s="427"/>
      <c r="J71" s="424"/>
    </row>
    <row r="72" spans="1:10" x14ac:dyDescent="0.25">
      <c r="A72" s="421"/>
      <c r="B72" s="428" t="s">
        <v>570</v>
      </c>
      <c r="C72" s="429"/>
      <c r="D72" s="432" t="s">
        <v>571</v>
      </c>
      <c r="E72" s="428" t="s">
        <v>509</v>
      </c>
      <c r="F72" s="429" t="s">
        <v>510</v>
      </c>
      <c r="G72" s="432" t="s">
        <v>572</v>
      </c>
      <c r="H72" s="432" t="s">
        <v>509</v>
      </c>
      <c r="I72" s="432" t="s">
        <v>510</v>
      </c>
      <c r="J72" s="287" t="s">
        <v>508</v>
      </c>
    </row>
    <row r="73" spans="1:10" x14ac:dyDescent="0.25">
      <c r="A73" s="421"/>
      <c r="B73" s="430"/>
      <c r="C73" s="431"/>
      <c r="D73" s="433"/>
      <c r="E73" s="430"/>
      <c r="F73" s="431"/>
      <c r="G73" s="434"/>
      <c r="H73" s="433"/>
      <c r="I73" s="433"/>
      <c r="J73" s="287" t="s">
        <v>573</v>
      </c>
    </row>
    <row r="74" spans="1:10" ht="15.75" thickBot="1" x14ac:dyDescent="0.3">
      <c r="A74" s="422"/>
      <c r="B74" s="290" t="s">
        <v>574</v>
      </c>
      <c r="C74" s="63" t="s">
        <v>575</v>
      </c>
      <c r="D74" s="63" t="s">
        <v>576</v>
      </c>
      <c r="E74" s="411" t="s">
        <v>577</v>
      </c>
      <c r="F74" s="412"/>
      <c r="G74" s="411" t="s">
        <v>515</v>
      </c>
      <c r="H74" s="409"/>
      <c r="I74" s="409"/>
      <c r="J74" s="410"/>
    </row>
    <row r="75" spans="1:10" ht="15.75" thickTop="1" x14ac:dyDescent="0.25">
      <c r="A75" s="64" t="s">
        <v>578</v>
      </c>
      <c r="B75" s="351">
        <v>91119552.110468924</v>
      </c>
      <c r="C75" s="351" t="s">
        <v>579</v>
      </c>
      <c r="D75" s="352" t="s">
        <v>196</v>
      </c>
      <c r="E75" s="352" t="s">
        <v>196</v>
      </c>
      <c r="F75" s="352" t="s">
        <v>196</v>
      </c>
      <c r="G75" s="351">
        <v>5894246.3300794624</v>
      </c>
      <c r="H75" s="351">
        <v>474.07141405218891</v>
      </c>
      <c r="I75" s="351">
        <v>255.32625983564566</v>
      </c>
      <c r="J75" s="351" t="s">
        <v>583</v>
      </c>
    </row>
    <row r="76" spans="1:10" x14ac:dyDescent="0.25">
      <c r="A76" s="307" t="s">
        <v>580</v>
      </c>
      <c r="B76" s="351">
        <v>39518350.449221194</v>
      </c>
      <c r="C76" s="351" t="s">
        <v>579</v>
      </c>
      <c r="D76" s="351">
        <v>62.818550609275022</v>
      </c>
      <c r="E76" s="351">
        <v>4.71081601067928</v>
      </c>
      <c r="F76" s="351">
        <v>3.6043774931421502</v>
      </c>
      <c r="G76" s="351">
        <v>2482485.4976894674</v>
      </c>
      <c r="H76" s="351">
        <v>186.16367801182585</v>
      </c>
      <c r="I76" s="351">
        <v>142.439052925277</v>
      </c>
      <c r="J76" s="351" t="s">
        <v>521</v>
      </c>
    </row>
    <row r="77" spans="1:10" x14ac:dyDescent="0.25">
      <c r="A77" s="307" t="s">
        <v>581</v>
      </c>
      <c r="B77" s="351">
        <v>23547856.46013758</v>
      </c>
      <c r="C77" s="351" t="s">
        <v>579</v>
      </c>
      <c r="D77" s="351">
        <v>90.390222007608685</v>
      </c>
      <c r="E77" s="351">
        <v>1.3293847084140999</v>
      </c>
      <c r="F77" s="351">
        <v>4.0838943275543604</v>
      </c>
      <c r="G77" s="351">
        <v>2128495.9732351382</v>
      </c>
      <c r="H77" s="351">
        <v>31.304160294037182</v>
      </c>
      <c r="I77" s="351">
        <v>96.166957423620104</v>
      </c>
      <c r="J77" s="351" t="s">
        <v>521</v>
      </c>
    </row>
    <row r="78" spans="1:10" x14ac:dyDescent="0.25">
      <c r="A78" s="307" t="s">
        <v>582</v>
      </c>
      <c r="B78" s="351">
        <v>25079732.293968797</v>
      </c>
      <c r="C78" s="351" t="s">
        <v>579</v>
      </c>
      <c r="D78" s="351">
        <v>50.61939699547608</v>
      </c>
      <c r="E78" s="351">
        <v>2.9025747542863098</v>
      </c>
      <c r="F78" s="351">
        <v>0.31864834210840998</v>
      </c>
      <c r="G78" s="351">
        <v>1269520.9255286683</v>
      </c>
      <c r="H78" s="351">
        <v>72.795797800732927</v>
      </c>
      <c r="I78" s="351">
        <v>7.9916151159959297</v>
      </c>
      <c r="J78" s="351" t="s">
        <v>521</v>
      </c>
    </row>
    <row r="79" spans="1:10" x14ac:dyDescent="0.25">
      <c r="A79" s="307" t="s">
        <v>3361</v>
      </c>
      <c r="B79" s="351">
        <v>353451.33084586024</v>
      </c>
      <c r="C79" s="351" t="s">
        <v>579</v>
      </c>
      <c r="D79" s="351">
        <v>38.884939528440349</v>
      </c>
      <c r="E79" s="351">
        <v>1.469740809049E-2</v>
      </c>
      <c r="F79" s="351">
        <v>3.6742710183873699</v>
      </c>
      <c r="G79" s="351">
        <v>13743.93362618804</v>
      </c>
      <c r="H79" s="351">
        <v>5.1948184495699996E-3</v>
      </c>
      <c r="I79" s="351">
        <v>1.29867598133739</v>
      </c>
      <c r="J79" s="351" t="s">
        <v>583</v>
      </c>
    </row>
    <row r="80" spans="1:10" x14ac:dyDescent="0.25">
      <c r="A80" s="307" t="s">
        <v>3362</v>
      </c>
      <c r="B80" s="351" t="s">
        <v>550</v>
      </c>
      <c r="C80" s="351" t="s">
        <v>579</v>
      </c>
      <c r="D80" s="351" t="s">
        <v>550</v>
      </c>
      <c r="E80" s="351" t="s">
        <v>550</v>
      </c>
      <c r="F80" s="351" t="s">
        <v>550</v>
      </c>
      <c r="G80" s="351" t="s">
        <v>550</v>
      </c>
      <c r="H80" s="351" t="s">
        <v>550</v>
      </c>
      <c r="I80" s="351" t="s">
        <v>550</v>
      </c>
      <c r="J80" s="351" t="s">
        <v>550</v>
      </c>
    </row>
    <row r="81" spans="1:10" x14ac:dyDescent="0.25">
      <c r="A81" s="307" t="s">
        <v>3363</v>
      </c>
      <c r="B81" s="351">
        <v>2620161.5762954974</v>
      </c>
      <c r="C81" s="351" t="s">
        <v>579</v>
      </c>
      <c r="D81" s="351">
        <v>88.047818292785962</v>
      </c>
      <c r="E81" s="351">
        <v>70.149331548862634</v>
      </c>
      <c r="F81" s="351">
        <v>2.8356871028999802</v>
      </c>
      <c r="G81" s="352" t="s">
        <v>196</v>
      </c>
      <c r="H81" s="351">
        <v>183.80258312714338</v>
      </c>
      <c r="I81" s="351">
        <v>7.4299583894152299</v>
      </c>
      <c r="J81" s="351" t="s">
        <v>521</v>
      </c>
    </row>
    <row r="82" spans="1:10" x14ac:dyDescent="0.25">
      <c r="A82" s="308" t="s">
        <v>584</v>
      </c>
      <c r="B82" s="351">
        <v>32351773.409563068</v>
      </c>
      <c r="C82" s="351" t="s">
        <v>579</v>
      </c>
      <c r="D82" s="352" t="s">
        <v>196</v>
      </c>
      <c r="E82" s="352" t="s">
        <v>196</v>
      </c>
      <c r="F82" s="352" t="s">
        <v>196</v>
      </c>
      <c r="G82" s="351">
        <v>2540094.5307982946</v>
      </c>
      <c r="H82" s="351">
        <v>37.656050059714502</v>
      </c>
      <c r="I82" s="351">
        <v>101.32241952488565</v>
      </c>
      <c r="J82" s="351" t="s">
        <v>583</v>
      </c>
    </row>
    <row r="83" spans="1:10" x14ac:dyDescent="0.25">
      <c r="A83" s="309" t="s">
        <v>580</v>
      </c>
      <c r="B83" s="351">
        <v>1343810.0384583769</v>
      </c>
      <c r="C83" s="351" t="s">
        <v>579</v>
      </c>
      <c r="D83" s="351">
        <v>75.928141051021797</v>
      </c>
      <c r="E83" s="351">
        <v>0.76379847184557004</v>
      </c>
      <c r="F83" s="351">
        <v>0.35425092693756</v>
      </c>
      <c r="G83" s="351">
        <v>102032.99814584665</v>
      </c>
      <c r="H83" s="351">
        <v>1.02640005382524</v>
      </c>
      <c r="I83" s="351">
        <v>0.47604595175188003</v>
      </c>
      <c r="J83" s="351" t="s">
        <v>521</v>
      </c>
    </row>
    <row r="84" spans="1:10" x14ac:dyDescent="0.25">
      <c r="A84" s="309" t="s">
        <v>581</v>
      </c>
      <c r="B84" s="351">
        <v>21964918.19043801</v>
      </c>
      <c r="C84" s="351" t="s">
        <v>579</v>
      </c>
      <c r="D84" s="351">
        <v>90.62078968100333</v>
      </c>
      <c r="E84" s="351">
        <v>0.73257570335638</v>
      </c>
      <c r="F84" s="351">
        <v>4.2890443345528002</v>
      </c>
      <c r="G84" s="351">
        <v>1990478.2316961272</v>
      </c>
      <c r="H84" s="351">
        <v>16.09096539252544</v>
      </c>
      <c r="I84" s="351">
        <v>94.208507923613965</v>
      </c>
      <c r="J84" s="351" t="s">
        <v>521</v>
      </c>
    </row>
    <row r="85" spans="1:10" x14ac:dyDescent="0.25">
      <c r="A85" s="309" t="s">
        <v>582</v>
      </c>
      <c r="B85" s="351">
        <v>8795000.2471165303</v>
      </c>
      <c r="C85" s="351" t="s">
        <v>579</v>
      </c>
      <c r="D85" s="351">
        <v>50.838234302060421</v>
      </c>
      <c r="E85" s="351">
        <v>2.3338941529224702</v>
      </c>
      <c r="F85" s="351">
        <v>0.75335764658167004</v>
      </c>
      <c r="G85" s="351">
        <v>447122.28324958944</v>
      </c>
      <c r="H85" s="351">
        <v>20.526599651696909</v>
      </c>
      <c r="I85" s="351">
        <v>6.6257806878528998</v>
      </c>
      <c r="J85" s="351" t="s">
        <v>521</v>
      </c>
    </row>
    <row r="86" spans="1:10" x14ac:dyDescent="0.25">
      <c r="A86" s="309" t="s">
        <v>3361</v>
      </c>
      <c r="B86" s="351">
        <v>52888.087323471489</v>
      </c>
      <c r="C86" s="351" t="s">
        <v>579</v>
      </c>
      <c r="D86" s="351">
        <v>8.7168534553273496</v>
      </c>
      <c r="E86" s="351" t="s">
        <v>3240</v>
      </c>
      <c r="F86" s="351" t="s">
        <v>3240</v>
      </c>
      <c r="G86" s="351">
        <v>461.01770673125719</v>
      </c>
      <c r="H86" s="351" t="s">
        <v>3240</v>
      </c>
      <c r="I86" s="351" t="s">
        <v>3240</v>
      </c>
      <c r="J86" s="351" t="s">
        <v>583</v>
      </c>
    </row>
    <row r="87" spans="1:10" x14ac:dyDescent="0.25">
      <c r="A87" s="309" t="s">
        <v>3362</v>
      </c>
      <c r="B87" s="351" t="s">
        <v>550</v>
      </c>
      <c r="C87" s="351" t="s">
        <v>579</v>
      </c>
      <c r="D87" s="351" t="s">
        <v>550</v>
      </c>
      <c r="E87" s="351" t="s">
        <v>550</v>
      </c>
      <c r="F87" s="351" t="s">
        <v>550</v>
      </c>
      <c r="G87" s="351" t="s">
        <v>550</v>
      </c>
      <c r="H87" s="351" t="s">
        <v>550</v>
      </c>
      <c r="I87" s="351" t="s">
        <v>550</v>
      </c>
      <c r="J87" s="351" t="s">
        <v>550</v>
      </c>
    </row>
    <row r="88" spans="1:10" x14ac:dyDescent="0.25">
      <c r="A88" s="309" t="s">
        <v>3363</v>
      </c>
      <c r="B88" s="351">
        <v>195156.84622667928</v>
      </c>
      <c r="C88" s="351" t="s">
        <v>579</v>
      </c>
      <c r="D88" s="351">
        <v>97.735736802039924</v>
      </c>
      <c r="E88" s="351">
        <v>6.192435418265E-2</v>
      </c>
      <c r="F88" s="351">
        <v>6.192435418265E-2</v>
      </c>
      <c r="G88" s="351">
        <v>19073.798157926904</v>
      </c>
      <c r="H88" s="351">
        <v>1.2084961666909999E-2</v>
      </c>
      <c r="I88" s="351">
        <v>1.2084961666909999E-2</v>
      </c>
      <c r="J88" s="351" t="s">
        <v>521</v>
      </c>
    </row>
    <row r="89" spans="1:10" x14ac:dyDescent="0.25">
      <c r="A89" s="310" t="s">
        <v>3364</v>
      </c>
      <c r="B89" s="351">
        <v>29762022.261531696</v>
      </c>
      <c r="C89" s="351" t="s">
        <v>579</v>
      </c>
      <c r="D89" s="352" t="s">
        <v>196</v>
      </c>
      <c r="E89" s="352" t="s">
        <v>196</v>
      </c>
      <c r="F89" s="352" t="s">
        <v>196</v>
      </c>
      <c r="G89" s="351">
        <v>2400057.4856406469</v>
      </c>
      <c r="H89" s="351">
        <v>34.823479419570468</v>
      </c>
      <c r="I89" s="351">
        <v>100.86538569159121</v>
      </c>
      <c r="J89" s="351" t="s">
        <v>583</v>
      </c>
    </row>
    <row r="90" spans="1:10" x14ac:dyDescent="0.25">
      <c r="A90" s="309" t="s">
        <v>580</v>
      </c>
      <c r="B90" s="351">
        <v>1289345.7754762077</v>
      </c>
      <c r="C90" s="351" t="s">
        <v>579</v>
      </c>
      <c r="D90" s="351">
        <v>75.981710695644367</v>
      </c>
      <c r="E90" s="351">
        <v>0.66331306705496995</v>
      </c>
      <c r="F90" s="351">
        <v>0.25283307148143003</v>
      </c>
      <c r="G90" s="351">
        <v>97966.697698884454</v>
      </c>
      <c r="H90" s="351">
        <v>0.85523990082548995</v>
      </c>
      <c r="I90" s="351">
        <v>0.32598925261525002</v>
      </c>
      <c r="J90" s="351" t="s">
        <v>521</v>
      </c>
    </row>
    <row r="91" spans="1:10" x14ac:dyDescent="0.25">
      <c r="A91" s="309" t="s">
        <v>581</v>
      </c>
      <c r="B91" s="351">
        <v>21878947.484241422</v>
      </c>
      <c r="C91" s="351" t="s">
        <v>579</v>
      </c>
      <c r="D91" s="351">
        <v>90.624623010701626</v>
      </c>
      <c r="E91" s="351">
        <v>0.69812515865578995</v>
      </c>
      <c r="F91" s="351">
        <v>4.3002982540659396</v>
      </c>
      <c r="G91" s="351">
        <v>1982771.3676303178</v>
      </c>
      <c r="H91" s="351">
        <v>15.27424368365784</v>
      </c>
      <c r="I91" s="351">
        <v>94.085999667283815</v>
      </c>
      <c r="J91" s="351" t="s">
        <v>521</v>
      </c>
    </row>
    <row r="92" spans="1:10" x14ac:dyDescent="0.25">
      <c r="A92" s="309" t="s">
        <v>582</v>
      </c>
      <c r="B92" s="351">
        <v>6345684.0682639154</v>
      </c>
      <c r="C92" s="351" t="s">
        <v>579</v>
      </c>
      <c r="D92" s="351">
        <v>50.248073994006518</v>
      </c>
      <c r="E92" s="351">
        <v>2.9440341927598199</v>
      </c>
      <c r="F92" s="351">
        <v>1.01506972939916</v>
      </c>
      <c r="G92" s="351">
        <v>318858.40260471357</v>
      </c>
      <c r="H92" s="351">
        <v>18.681910873420229</v>
      </c>
      <c r="I92" s="351">
        <v>6.4413118100252298</v>
      </c>
      <c r="J92" s="351" t="s">
        <v>521</v>
      </c>
    </row>
    <row r="93" spans="1:10" x14ac:dyDescent="0.25">
      <c r="A93" s="309" t="s">
        <v>3361</v>
      </c>
      <c r="B93" s="351">
        <v>52888.087323471489</v>
      </c>
      <c r="C93" s="351" t="s">
        <v>579</v>
      </c>
      <c r="D93" s="351">
        <v>8.7168534553273496</v>
      </c>
      <c r="E93" s="351" t="s">
        <v>555</v>
      </c>
      <c r="F93" s="351" t="s">
        <v>555</v>
      </c>
      <c r="G93" s="351">
        <v>461.01770673125719</v>
      </c>
      <c r="H93" s="351" t="s">
        <v>555</v>
      </c>
      <c r="I93" s="351" t="s">
        <v>555</v>
      </c>
      <c r="J93" s="351" t="s">
        <v>521</v>
      </c>
    </row>
    <row r="94" spans="1:10" x14ac:dyDescent="0.25">
      <c r="A94" s="309" t="s">
        <v>3362</v>
      </c>
      <c r="B94" s="351" t="s">
        <v>550</v>
      </c>
      <c r="C94" s="351" t="s">
        <v>579</v>
      </c>
      <c r="D94" s="351" t="s">
        <v>550</v>
      </c>
      <c r="E94" s="351" t="s">
        <v>550</v>
      </c>
      <c r="F94" s="351" t="s">
        <v>550</v>
      </c>
      <c r="G94" s="351" t="s">
        <v>550</v>
      </c>
      <c r="H94" s="351" t="s">
        <v>550</v>
      </c>
      <c r="I94" s="351" t="s">
        <v>550</v>
      </c>
      <c r="J94" s="351" t="s">
        <v>550</v>
      </c>
    </row>
    <row r="95" spans="1:10" x14ac:dyDescent="0.25">
      <c r="A95" s="309" t="s">
        <v>3363</v>
      </c>
      <c r="B95" s="351">
        <v>195156.84622667928</v>
      </c>
      <c r="C95" s="351" t="s">
        <v>579</v>
      </c>
      <c r="D95" s="351">
        <v>97.735736802039924</v>
      </c>
      <c r="E95" s="351">
        <v>6.192435418265E-2</v>
      </c>
      <c r="F95" s="351">
        <v>6.192435418265E-2</v>
      </c>
      <c r="G95" s="351">
        <v>19073.798157926904</v>
      </c>
      <c r="H95" s="351">
        <v>1.2084961666909999E-2</v>
      </c>
      <c r="I95" s="351">
        <v>1.2084961666909999E-2</v>
      </c>
      <c r="J95" s="351" t="s">
        <v>521</v>
      </c>
    </row>
    <row r="96" spans="1:10" x14ac:dyDescent="0.25">
      <c r="A96" s="311" t="s">
        <v>585</v>
      </c>
      <c r="B96" s="351">
        <v>29762022.261531696</v>
      </c>
      <c r="C96" s="351" t="s">
        <v>579</v>
      </c>
      <c r="D96" s="352" t="s">
        <v>196</v>
      </c>
      <c r="E96" s="352" t="s">
        <v>196</v>
      </c>
      <c r="F96" s="352" t="s">
        <v>196</v>
      </c>
      <c r="G96" s="351">
        <v>2400057.4856406469</v>
      </c>
      <c r="H96" s="351">
        <v>34.823479419570468</v>
      </c>
      <c r="I96" s="351">
        <v>100.86538569159121</v>
      </c>
      <c r="J96" s="351" t="s">
        <v>583</v>
      </c>
    </row>
    <row r="97" spans="1:10" x14ac:dyDescent="0.25">
      <c r="A97" s="312" t="s">
        <v>586</v>
      </c>
      <c r="B97" s="353">
        <v>1289345.7754762077</v>
      </c>
      <c r="C97" s="351" t="s">
        <v>579</v>
      </c>
      <c r="D97" s="351">
        <v>75.981710695644367</v>
      </c>
      <c r="E97" s="351">
        <v>0.66331306705496995</v>
      </c>
      <c r="F97" s="351">
        <v>0.25283307148143003</v>
      </c>
      <c r="G97" s="353">
        <v>97966.697698884454</v>
      </c>
      <c r="H97" s="353">
        <v>0.85523990082548995</v>
      </c>
      <c r="I97" s="353">
        <v>0.32598925261525002</v>
      </c>
      <c r="J97" s="353" t="s">
        <v>521</v>
      </c>
    </row>
    <row r="98" spans="1:10" x14ac:dyDescent="0.25">
      <c r="A98" s="312" t="s">
        <v>587</v>
      </c>
      <c r="B98" s="353">
        <v>21878947.484241422</v>
      </c>
      <c r="C98" s="351" t="s">
        <v>579</v>
      </c>
      <c r="D98" s="351">
        <v>90.624623010701626</v>
      </c>
      <c r="E98" s="351">
        <v>0.69812515865578995</v>
      </c>
      <c r="F98" s="351">
        <v>4.3002982540659396</v>
      </c>
      <c r="G98" s="353">
        <v>1982771.3676303178</v>
      </c>
      <c r="H98" s="353">
        <v>15.27424368365784</v>
      </c>
      <c r="I98" s="353">
        <v>94.085999667283815</v>
      </c>
      <c r="J98" s="353" t="s">
        <v>521</v>
      </c>
    </row>
    <row r="99" spans="1:10" x14ac:dyDescent="0.25">
      <c r="A99" s="312" t="s">
        <v>588</v>
      </c>
      <c r="B99" s="353">
        <v>6345684.0682639154</v>
      </c>
      <c r="C99" s="351" t="s">
        <v>579</v>
      </c>
      <c r="D99" s="351">
        <v>50.248073994006518</v>
      </c>
      <c r="E99" s="351">
        <v>2.9440341927598199</v>
      </c>
      <c r="F99" s="351">
        <v>1.01506972939916</v>
      </c>
      <c r="G99" s="353">
        <v>318858.40260471357</v>
      </c>
      <c r="H99" s="353">
        <v>18.681910873420229</v>
      </c>
      <c r="I99" s="353">
        <v>6.4413118100252298</v>
      </c>
      <c r="J99" s="353" t="s">
        <v>521</v>
      </c>
    </row>
    <row r="100" spans="1:10" x14ac:dyDescent="0.25">
      <c r="A100" s="312" t="s">
        <v>589</v>
      </c>
      <c r="B100" s="353">
        <v>52888.087323471489</v>
      </c>
      <c r="C100" s="351" t="s">
        <v>579</v>
      </c>
      <c r="D100" s="351">
        <v>8.7168534553273496</v>
      </c>
      <c r="E100" s="351" t="s">
        <v>521</v>
      </c>
      <c r="F100" s="351" t="s">
        <v>521</v>
      </c>
      <c r="G100" s="353">
        <v>461.01770673125719</v>
      </c>
      <c r="H100" s="353" t="s">
        <v>521</v>
      </c>
      <c r="I100" s="353" t="s">
        <v>521</v>
      </c>
      <c r="J100" s="353" t="s">
        <v>521</v>
      </c>
    </row>
    <row r="101" spans="1:10" x14ac:dyDescent="0.25">
      <c r="A101" s="312" t="s">
        <v>590</v>
      </c>
      <c r="B101" s="353" t="s">
        <v>550</v>
      </c>
      <c r="C101" s="351" t="s">
        <v>579</v>
      </c>
      <c r="D101" s="351" t="s">
        <v>550</v>
      </c>
      <c r="E101" s="351" t="s">
        <v>550</v>
      </c>
      <c r="F101" s="351" t="s">
        <v>550</v>
      </c>
      <c r="G101" s="353" t="s">
        <v>550</v>
      </c>
      <c r="H101" s="353" t="s">
        <v>550</v>
      </c>
      <c r="I101" s="353" t="s">
        <v>550</v>
      </c>
      <c r="J101" s="353" t="s">
        <v>550</v>
      </c>
    </row>
    <row r="102" spans="1:10" x14ac:dyDescent="0.25">
      <c r="A102" s="312" t="s">
        <v>93</v>
      </c>
      <c r="B102" s="353">
        <v>195156.84622667928</v>
      </c>
      <c r="C102" s="351" t="s">
        <v>579</v>
      </c>
      <c r="D102" s="351">
        <v>97.735736802039924</v>
      </c>
      <c r="E102" s="351">
        <v>6.192435418265E-2</v>
      </c>
      <c r="F102" s="351">
        <v>6.192435418265E-2</v>
      </c>
      <c r="G102" s="353">
        <v>19073.798157926904</v>
      </c>
      <c r="H102" s="353">
        <v>1.2084961666909999E-2</v>
      </c>
      <c r="I102" s="353">
        <v>1.2084961666909999E-2</v>
      </c>
      <c r="J102" s="353" t="s">
        <v>521</v>
      </c>
    </row>
    <row r="103" spans="1:10" x14ac:dyDescent="0.25">
      <c r="A103" s="311" t="s">
        <v>591</v>
      </c>
      <c r="B103" s="351" t="s">
        <v>3241</v>
      </c>
      <c r="C103" s="351" t="s">
        <v>579</v>
      </c>
      <c r="D103" s="352" t="s">
        <v>196</v>
      </c>
      <c r="E103" s="352" t="s">
        <v>196</v>
      </c>
      <c r="F103" s="352" t="s">
        <v>196</v>
      </c>
      <c r="G103" s="351" t="s">
        <v>3241</v>
      </c>
      <c r="H103" s="351" t="s">
        <v>595</v>
      </c>
      <c r="I103" s="351" t="s">
        <v>595</v>
      </c>
      <c r="J103" s="351" t="s">
        <v>583</v>
      </c>
    </row>
    <row r="104" spans="1:10" x14ac:dyDescent="0.25">
      <c r="A104" s="312" t="s">
        <v>586</v>
      </c>
      <c r="B104" s="353" t="s">
        <v>523</v>
      </c>
      <c r="C104" s="351" t="s">
        <v>579</v>
      </c>
      <c r="D104" s="351" t="s">
        <v>555</v>
      </c>
      <c r="E104" s="351" t="s">
        <v>523</v>
      </c>
      <c r="F104" s="351" t="s">
        <v>523</v>
      </c>
      <c r="G104" s="353" t="s">
        <v>523</v>
      </c>
      <c r="H104" s="353" t="s">
        <v>523</v>
      </c>
      <c r="I104" s="353" t="s">
        <v>523</v>
      </c>
      <c r="J104" s="353" t="s">
        <v>521</v>
      </c>
    </row>
    <row r="105" spans="1:10" x14ac:dyDescent="0.25">
      <c r="A105" s="312" t="s">
        <v>587</v>
      </c>
      <c r="B105" s="353" t="s">
        <v>523</v>
      </c>
      <c r="C105" s="351" t="s">
        <v>579</v>
      </c>
      <c r="D105" s="351" t="s">
        <v>555</v>
      </c>
      <c r="E105" s="351" t="s">
        <v>523</v>
      </c>
      <c r="F105" s="351" t="s">
        <v>523</v>
      </c>
      <c r="G105" s="353" t="s">
        <v>523</v>
      </c>
      <c r="H105" s="353" t="s">
        <v>523</v>
      </c>
      <c r="I105" s="353" t="s">
        <v>523</v>
      </c>
      <c r="J105" s="353" t="s">
        <v>521</v>
      </c>
    </row>
    <row r="106" spans="1:10" x14ac:dyDescent="0.25">
      <c r="A106" s="312" t="s">
        <v>588</v>
      </c>
      <c r="B106" s="353" t="s">
        <v>523</v>
      </c>
      <c r="C106" s="351" t="s">
        <v>579</v>
      </c>
      <c r="D106" s="351" t="s">
        <v>555</v>
      </c>
      <c r="E106" s="351" t="s">
        <v>523</v>
      </c>
      <c r="F106" s="351" t="s">
        <v>523</v>
      </c>
      <c r="G106" s="353" t="s">
        <v>523</v>
      </c>
      <c r="H106" s="353" t="s">
        <v>523</v>
      </c>
      <c r="I106" s="353" t="s">
        <v>523</v>
      </c>
      <c r="J106" s="353" t="s">
        <v>521</v>
      </c>
    </row>
    <row r="107" spans="1:10" x14ac:dyDescent="0.25">
      <c r="A107" s="312" t="s">
        <v>589</v>
      </c>
      <c r="B107" s="353" t="s">
        <v>523</v>
      </c>
      <c r="C107" s="351" t="s">
        <v>579</v>
      </c>
      <c r="D107" s="351" t="s">
        <v>555</v>
      </c>
      <c r="E107" s="351" t="s">
        <v>523</v>
      </c>
      <c r="F107" s="351" t="s">
        <v>523</v>
      </c>
      <c r="G107" s="353" t="s">
        <v>523</v>
      </c>
      <c r="H107" s="353" t="s">
        <v>523</v>
      </c>
      <c r="I107" s="353" t="s">
        <v>523</v>
      </c>
      <c r="J107" s="353" t="s">
        <v>521</v>
      </c>
    </row>
    <row r="108" spans="1:10" x14ac:dyDescent="0.25">
      <c r="A108" s="312" t="s">
        <v>590</v>
      </c>
      <c r="B108" s="353" t="s">
        <v>550</v>
      </c>
      <c r="C108" s="351" t="s">
        <v>579</v>
      </c>
      <c r="D108" s="351" t="s">
        <v>550</v>
      </c>
      <c r="E108" s="351" t="s">
        <v>550</v>
      </c>
      <c r="F108" s="351" t="s">
        <v>550</v>
      </c>
      <c r="G108" s="353" t="s">
        <v>550</v>
      </c>
      <c r="H108" s="353" t="s">
        <v>550</v>
      </c>
      <c r="I108" s="353" t="s">
        <v>550</v>
      </c>
      <c r="J108" s="353" t="s">
        <v>550</v>
      </c>
    </row>
    <row r="109" spans="1:10" x14ac:dyDescent="0.25">
      <c r="A109" s="312" t="s">
        <v>93</v>
      </c>
      <c r="B109" s="353" t="s">
        <v>523</v>
      </c>
      <c r="C109" s="351" t="s">
        <v>579</v>
      </c>
      <c r="D109" s="351" t="s">
        <v>555</v>
      </c>
      <c r="E109" s="351" t="s">
        <v>523</v>
      </c>
      <c r="F109" s="351" t="s">
        <v>523</v>
      </c>
      <c r="G109" s="353" t="s">
        <v>523</v>
      </c>
      <c r="H109" s="353" t="s">
        <v>523</v>
      </c>
      <c r="I109" s="353" t="s">
        <v>523</v>
      </c>
      <c r="J109" s="353" t="s">
        <v>521</v>
      </c>
    </row>
    <row r="110" spans="1:10" x14ac:dyDescent="0.25">
      <c r="A110" s="311" t="s">
        <v>592</v>
      </c>
      <c r="B110" s="351" t="s">
        <v>3241</v>
      </c>
      <c r="C110" s="351" t="s">
        <v>579</v>
      </c>
      <c r="D110" s="352" t="s">
        <v>196</v>
      </c>
      <c r="E110" s="352" t="s">
        <v>196</v>
      </c>
      <c r="F110" s="352" t="s">
        <v>196</v>
      </c>
      <c r="G110" s="351" t="s">
        <v>595</v>
      </c>
      <c r="H110" s="351" t="s">
        <v>3241</v>
      </c>
      <c r="I110" s="351" t="s">
        <v>595</v>
      </c>
      <c r="J110" s="351" t="s">
        <v>583</v>
      </c>
    </row>
    <row r="111" spans="1:10" x14ac:dyDescent="0.25">
      <c r="A111" s="312" t="s">
        <v>586</v>
      </c>
      <c r="B111" s="353" t="s">
        <v>523</v>
      </c>
      <c r="C111" s="351" t="s">
        <v>579</v>
      </c>
      <c r="D111" s="351" t="s">
        <v>555</v>
      </c>
      <c r="E111" s="351" t="s">
        <v>523</v>
      </c>
      <c r="F111" s="351" t="s">
        <v>523</v>
      </c>
      <c r="G111" s="353" t="s">
        <v>523</v>
      </c>
      <c r="H111" s="353" t="s">
        <v>523</v>
      </c>
      <c r="I111" s="353" t="s">
        <v>523</v>
      </c>
      <c r="J111" s="353" t="s">
        <v>521</v>
      </c>
    </row>
    <row r="112" spans="1:10" x14ac:dyDescent="0.25">
      <c r="A112" s="312" t="s">
        <v>587</v>
      </c>
      <c r="B112" s="353" t="s">
        <v>523</v>
      </c>
      <c r="C112" s="351" t="s">
        <v>579</v>
      </c>
      <c r="D112" s="351" t="s">
        <v>555</v>
      </c>
      <c r="E112" s="351" t="s">
        <v>523</v>
      </c>
      <c r="F112" s="351" t="s">
        <v>523</v>
      </c>
      <c r="G112" s="353" t="s">
        <v>523</v>
      </c>
      <c r="H112" s="353" t="s">
        <v>523</v>
      </c>
      <c r="I112" s="353" t="s">
        <v>523</v>
      </c>
      <c r="J112" s="353" t="s">
        <v>521</v>
      </c>
    </row>
    <row r="113" spans="1:10" x14ac:dyDescent="0.25">
      <c r="A113" s="312" t="s">
        <v>588</v>
      </c>
      <c r="B113" s="353" t="s">
        <v>523</v>
      </c>
      <c r="C113" s="351" t="s">
        <v>579</v>
      </c>
      <c r="D113" s="351" t="s">
        <v>555</v>
      </c>
      <c r="E113" s="351" t="s">
        <v>523</v>
      </c>
      <c r="F113" s="351" t="s">
        <v>523</v>
      </c>
      <c r="G113" s="353" t="s">
        <v>523</v>
      </c>
      <c r="H113" s="353" t="s">
        <v>523</v>
      </c>
      <c r="I113" s="353" t="s">
        <v>523</v>
      </c>
      <c r="J113" s="353" t="s">
        <v>521</v>
      </c>
    </row>
    <row r="114" spans="1:10" x14ac:dyDescent="0.25">
      <c r="A114" s="312" t="s">
        <v>589</v>
      </c>
      <c r="B114" s="353" t="s">
        <v>523</v>
      </c>
      <c r="C114" s="351" t="s">
        <v>579</v>
      </c>
      <c r="D114" s="351" t="s">
        <v>555</v>
      </c>
      <c r="E114" s="351" t="s">
        <v>523</v>
      </c>
      <c r="F114" s="351" t="s">
        <v>523</v>
      </c>
      <c r="G114" s="353" t="s">
        <v>523</v>
      </c>
      <c r="H114" s="353" t="s">
        <v>523</v>
      </c>
      <c r="I114" s="353" t="s">
        <v>523</v>
      </c>
      <c r="J114" s="353" t="s">
        <v>521</v>
      </c>
    </row>
    <row r="115" spans="1:10" x14ac:dyDescent="0.25">
      <c r="A115" s="312" t="s">
        <v>590</v>
      </c>
      <c r="B115" s="353" t="s">
        <v>550</v>
      </c>
      <c r="C115" s="351" t="s">
        <v>579</v>
      </c>
      <c r="D115" s="351" t="s">
        <v>550</v>
      </c>
      <c r="E115" s="351" t="s">
        <v>550</v>
      </c>
      <c r="F115" s="351" t="s">
        <v>550</v>
      </c>
      <c r="G115" s="353" t="s">
        <v>550</v>
      </c>
      <c r="H115" s="353" t="s">
        <v>550</v>
      </c>
      <c r="I115" s="353" t="s">
        <v>550</v>
      </c>
      <c r="J115" s="353" t="s">
        <v>550</v>
      </c>
    </row>
    <row r="116" spans="1:10" x14ac:dyDescent="0.25">
      <c r="A116" s="312" t="s">
        <v>93</v>
      </c>
      <c r="B116" s="353" t="s">
        <v>523</v>
      </c>
      <c r="C116" s="351" t="s">
        <v>579</v>
      </c>
      <c r="D116" s="351" t="s">
        <v>555</v>
      </c>
      <c r="E116" s="351" t="s">
        <v>523</v>
      </c>
      <c r="F116" s="351" t="s">
        <v>523</v>
      </c>
      <c r="G116" s="353" t="s">
        <v>523</v>
      </c>
      <c r="H116" s="353" t="s">
        <v>523</v>
      </c>
      <c r="I116" s="353" t="s">
        <v>523</v>
      </c>
      <c r="J116" s="353" t="s">
        <v>521</v>
      </c>
    </row>
    <row r="117" spans="1:10" x14ac:dyDescent="0.25">
      <c r="A117" s="313" t="s">
        <v>520</v>
      </c>
      <c r="B117" s="351">
        <v>1778687.0543379753</v>
      </c>
      <c r="C117" s="351" t="s">
        <v>579</v>
      </c>
      <c r="D117" s="352" t="s">
        <v>196</v>
      </c>
      <c r="E117" s="352" t="s">
        <v>196</v>
      </c>
      <c r="F117" s="352" t="s">
        <v>196</v>
      </c>
      <c r="G117" s="351">
        <v>94253.062008181601</v>
      </c>
      <c r="H117" s="351">
        <v>1.46027512323081</v>
      </c>
      <c r="I117" s="351">
        <v>0.26593010197444999</v>
      </c>
      <c r="J117" s="351" t="s">
        <v>583</v>
      </c>
    </row>
    <row r="118" spans="1:10" x14ac:dyDescent="0.25">
      <c r="A118" s="309" t="s">
        <v>580</v>
      </c>
      <c r="B118" s="353">
        <v>49045.406851392239</v>
      </c>
      <c r="C118" s="351" t="s">
        <v>579</v>
      </c>
      <c r="D118" s="351">
        <v>74.659973794071973</v>
      </c>
      <c r="E118" s="351">
        <v>3.1426139568948201</v>
      </c>
      <c r="F118" s="351">
        <v>2.75514054391506</v>
      </c>
      <c r="G118" s="353">
        <v>3661.7287902445428</v>
      </c>
      <c r="H118" s="353">
        <v>0.15413078009277001</v>
      </c>
      <c r="I118" s="353">
        <v>0.13512698890908001</v>
      </c>
      <c r="J118" s="353" t="s">
        <v>521</v>
      </c>
    </row>
    <row r="119" spans="1:10" x14ac:dyDescent="0.25">
      <c r="A119" s="309" t="s">
        <v>581</v>
      </c>
      <c r="B119" s="353">
        <v>397.21842434588893</v>
      </c>
      <c r="C119" s="351" t="s">
        <v>579</v>
      </c>
      <c r="D119" s="351">
        <v>89.645233903118736</v>
      </c>
      <c r="E119" s="351">
        <v>9.5000000000102105</v>
      </c>
      <c r="F119" s="351">
        <v>1.4249999999927201</v>
      </c>
      <c r="G119" s="353">
        <v>35.608738561115487</v>
      </c>
      <c r="H119" s="353">
        <v>3.77357503129E-3</v>
      </c>
      <c r="I119" s="353">
        <v>5.6603625469000001E-4</v>
      </c>
      <c r="J119" s="353" t="s">
        <v>521</v>
      </c>
    </row>
    <row r="120" spans="1:10" x14ac:dyDescent="0.25">
      <c r="A120" s="309" t="s">
        <v>582</v>
      </c>
      <c r="B120" s="353">
        <v>1729244.4290622373</v>
      </c>
      <c r="C120" s="351" t="s">
        <v>579</v>
      </c>
      <c r="D120" s="351">
        <v>52.367220594999381</v>
      </c>
      <c r="E120" s="351">
        <v>0.75314440585650999</v>
      </c>
      <c r="F120" s="351">
        <v>7.5314440585649997E-2</v>
      </c>
      <c r="G120" s="353">
        <v>90555.724479375946</v>
      </c>
      <c r="H120" s="353">
        <v>1.30237076810675</v>
      </c>
      <c r="I120" s="353">
        <v>0.13023707681068</v>
      </c>
      <c r="J120" s="353" t="s">
        <v>521</v>
      </c>
    </row>
    <row r="121" spans="1:10" x14ac:dyDescent="0.25">
      <c r="A121" s="309" t="s">
        <v>3361</v>
      </c>
      <c r="B121" s="353" t="s">
        <v>550</v>
      </c>
      <c r="C121" s="351" t="s">
        <v>579</v>
      </c>
      <c r="D121" s="351" t="s">
        <v>550</v>
      </c>
      <c r="E121" s="351" t="s">
        <v>550</v>
      </c>
      <c r="F121" s="351" t="s">
        <v>550</v>
      </c>
      <c r="G121" s="353" t="s">
        <v>550</v>
      </c>
      <c r="H121" s="353" t="s">
        <v>550</v>
      </c>
      <c r="I121" s="353" t="s">
        <v>550</v>
      </c>
      <c r="J121" s="353" t="s">
        <v>550</v>
      </c>
    </row>
    <row r="122" spans="1:10" x14ac:dyDescent="0.25">
      <c r="A122" s="309" t="s">
        <v>3362</v>
      </c>
      <c r="B122" s="353" t="s">
        <v>550</v>
      </c>
      <c r="C122" s="351" t="s">
        <v>579</v>
      </c>
      <c r="D122" s="351" t="s">
        <v>550</v>
      </c>
      <c r="E122" s="351" t="s">
        <v>550</v>
      </c>
      <c r="F122" s="351" t="s">
        <v>550</v>
      </c>
      <c r="G122" s="353" t="s">
        <v>550</v>
      </c>
      <c r="H122" s="353" t="s">
        <v>550</v>
      </c>
      <c r="I122" s="353" t="s">
        <v>550</v>
      </c>
      <c r="J122" s="353" t="s">
        <v>550</v>
      </c>
    </row>
    <row r="123" spans="1:10" x14ac:dyDescent="0.25">
      <c r="A123" s="309" t="s">
        <v>3363</v>
      </c>
      <c r="B123" s="353" t="s">
        <v>523</v>
      </c>
      <c r="C123" s="351" t="s">
        <v>579</v>
      </c>
      <c r="D123" s="351" t="s">
        <v>555</v>
      </c>
      <c r="E123" s="351" t="s">
        <v>523</v>
      </c>
      <c r="F123" s="351" t="s">
        <v>523</v>
      </c>
      <c r="G123" s="353" t="s">
        <v>523</v>
      </c>
      <c r="H123" s="353" t="s">
        <v>523</v>
      </c>
      <c r="I123" s="353" t="s">
        <v>523</v>
      </c>
      <c r="J123" s="353" t="s">
        <v>521</v>
      </c>
    </row>
    <row r="124" spans="1:10" x14ac:dyDescent="0.25">
      <c r="A124" s="314" t="s">
        <v>3365</v>
      </c>
      <c r="B124" s="351">
        <v>811064.09369339747</v>
      </c>
      <c r="C124" s="351" t="s">
        <v>579</v>
      </c>
      <c r="D124" s="352" t="s">
        <v>196</v>
      </c>
      <c r="E124" s="352" t="s">
        <v>196</v>
      </c>
      <c r="F124" s="352" t="s">
        <v>196</v>
      </c>
      <c r="G124" s="351">
        <v>45783.983149465937</v>
      </c>
      <c r="H124" s="351">
        <v>1.37229551691322</v>
      </c>
      <c r="I124" s="351">
        <v>0.19110373131999001</v>
      </c>
      <c r="J124" s="351" t="s">
        <v>583</v>
      </c>
    </row>
    <row r="125" spans="1:10" x14ac:dyDescent="0.25">
      <c r="A125" s="307" t="s">
        <v>580</v>
      </c>
      <c r="B125" s="351">
        <v>5418.8561307769987</v>
      </c>
      <c r="C125" s="351" t="s">
        <v>579</v>
      </c>
      <c r="D125" s="351">
        <v>74.659973794071973</v>
      </c>
      <c r="E125" s="351">
        <v>3.14261395689392</v>
      </c>
      <c r="F125" s="351">
        <v>2.7551405439157199</v>
      </c>
      <c r="G125" s="351">
        <v>404.57165671765699</v>
      </c>
      <c r="H125" s="351">
        <v>1.7029372906979999E-2</v>
      </c>
      <c r="I125" s="351">
        <v>1.492971022755E-2</v>
      </c>
      <c r="J125" s="351" t="s">
        <v>521</v>
      </c>
    </row>
    <row r="126" spans="1:10" x14ac:dyDescent="0.25">
      <c r="A126" s="307" t="s">
        <v>581</v>
      </c>
      <c r="B126" s="351">
        <v>85573.487772242661</v>
      </c>
      <c r="C126" s="351" t="s">
        <v>579</v>
      </c>
      <c r="D126" s="351">
        <v>89.645233903118736</v>
      </c>
      <c r="E126" s="351">
        <v>9.5000000000000604</v>
      </c>
      <c r="F126" s="351">
        <v>1.42500000000005</v>
      </c>
      <c r="G126" s="351">
        <v>7671.2553272483647</v>
      </c>
      <c r="H126" s="351">
        <v>0.81294813383631004</v>
      </c>
      <c r="I126" s="351">
        <v>0.12194222007545</v>
      </c>
      <c r="J126" s="351" t="s">
        <v>521</v>
      </c>
    </row>
    <row r="127" spans="1:10" x14ac:dyDescent="0.25">
      <c r="A127" s="307" t="s">
        <v>582</v>
      </c>
      <c r="B127" s="351">
        <v>720071.7497903778</v>
      </c>
      <c r="C127" s="351" t="s">
        <v>579</v>
      </c>
      <c r="D127" s="351">
        <v>52.367220594999388</v>
      </c>
      <c r="E127" s="351">
        <v>0.75314440585650999</v>
      </c>
      <c r="F127" s="351">
        <v>7.5314440585649997E-2</v>
      </c>
      <c r="G127" s="351">
        <v>37708.156165499917</v>
      </c>
      <c r="H127" s="351">
        <v>0.54231801016992998</v>
      </c>
      <c r="I127" s="351">
        <v>5.4231801016990003E-2</v>
      </c>
      <c r="J127" s="351" t="s">
        <v>521</v>
      </c>
    </row>
    <row r="128" spans="1:10" x14ac:dyDescent="0.25">
      <c r="A128" s="307" t="s">
        <v>3361</v>
      </c>
      <c r="B128" s="351" t="s">
        <v>550</v>
      </c>
      <c r="C128" s="351" t="s">
        <v>579</v>
      </c>
      <c r="D128" s="351" t="s">
        <v>550</v>
      </c>
      <c r="E128" s="351" t="s">
        <v>550</v>
      </c>
      <c r="F128" s="351" t="s">
        <v>550</v>
      </c>
      <c r="G128" s="351" t="s">
        <v>550</v>
      </c>
      <c r="H128" s="351" t="s">
        <v>550</v>
      </c>
      <c r="I128" s="351" t="s">
        <v>550</v>
      </c>
      <c r="J128" s="351" t="s">
        <v>550</v>
      </c>
    </row>
    <row r="129" spans="1:10" x14ac:dyDescent="0.25">
      <c r="A129" s="307" t="s">
        <v>3362</v>
      </c>
      <c r="B129" s="351" t="s">
        <v>550</v>
      </c>
      <c r="C129" s="351" t="s">
        <v>579</v>
      </c>
      <c r="D129" s="351" t="s">
        <v>550</v>
      </c>
      <c r="E129" s="351" t="s">
        <v>550</v>
      </c>
      <c r="F129" s="351" t="s">
        <v>550</v>
      </c>
      <c r="G129" s="351" t="s">
        <v>550</v>
      </c>
      <c r="H129" s="351" t="s">
        <v>550</v>
      </c>
      <c r="I129" s="351" t="s">
        <v>550</v>
      </c>
      <c r="J129" s="351" t="s">
        <v>550</v>
      </c>
    </row>
    <row r="130" spans="1:10" x14ac:dyDescent="0.25">
      <c r="A130" s="307" t="s">
        <v>3363</v>
      </c>
      <c r="B130" s="351" t="s">
        <v>523</v>
      </c>
      <c r="C130" s="351" t="s">
        <v>579</v>
      </c>
      <c r="D130" s="351" t="s">
        <v>555</v>
      </c>
      <c r="E130" s="351" t="s">
        <v>523</v>
      </c>
      <c r="F130" s="351" t="s">
        <v>523</v>
      </c>
      <c r="G130" s="351" t="s">
        <v>523</v>
      </c>
      <c r="H130" s="351" t="s">
        <v>523</v>
      </c>
      <c r="I130" s="351" t="s">
        <v>523</v>
      </c>
      <c r="J130" s="351" t="s">
        <v>521</v>
      </c>
    </row>
    <row r="131" spans="1:10" x14ac:dyDescent="0.25">
      <c r="A131" s="311" t="s">
        <v>593</v>
      </c>
      <c r="B131" s="351">
        <v>811064.09369339747</v>
      </c>
      <c r="C131" s="351" t="s">
        <v>579</v>
      </c>
      <c r="D131" s="352" t="s">
        <v>196</v>
      </c>
      <c r="E131" s="352" t="s">
        <v>196</v>
      </c>
      <c r="F131" s="352" t="s">
        <v>196</v>
      </c>
      <c r="G131" s="351">
        <v>45783.983149465937</v>
      </c>
      <c r="H131" s="351">
        <v>1.37229551691322</v>
      </c>
      <c r="I131" s="351">
        <v>0.19110373131999001</v>
      </c>
      <c r="J131" s="351" t="s">
        <v>583</v>
      </c>
    </row>
    <row r="132" spans="1:10" x14ac:dyDescent="0.25">
      <c r="A132" s="312" t="s">
        <v>586</v>
      </c>
      <c r="B132" s="353">
        <v>5418.8561307769987</v>
      </c>
      <c r="C132" s="351" t="s">
        <v>579</v>
      </c>
      <c r="D132" s="351">
        <v>74.659973794071973</v>
      </c>
      <c r="E132" s="351">
        <v>3.14261395689392</v>
      </c>
      <c r="F132" s="351">
        <v>2.7551405439157199</v>
      </c>
      <c r="G132" s="353">
        <v>404.57165671765699</v>
      </c>
      <c r="H132" s="353">
        <v>1.7029372906979999E-2</v>
      </c>
      <c r="I132" s="353">
        <v>1.492971022755E-2</v>
      </c>
      <c r="J132" s="353" t="s">
        <v>521</v>
      </c>
    </row>
    <row r="133" spans="1:10" x14ac:dyDescent="0.25">
      <c r="A133" s="312" t="s">
        <v>587</v>
      </c>
      <c r="B133" s="353">
        <v>85573.487772242661</v>
      </c>
      <c r="C133" s="351" t="s">
        <v>579</v>
      </c>
      <c r="D133" s="351">
        <v>89.645233903118736</v>
      </c>
      <c r="E133" s="351">
        <v>9.5000000000000604</v>
      </c>
      <c r="F133" s="351">
        <v>1.42500000000005</v>
      </c>
      <c r="G133" s="353">
        <v>7671.2553272483647</v>
      </c>
      <c r="H133" s="353">
        <v>0.81294813383631004</v>
      </c>
      <c r="I133" s="353">
        <v>0.12194222007545</v>
      </c>
      <c r="J133" s="353" t="s">
        <v>521</v>
      </c>
    </row>
    <row r="134" spans="1:10" x14ac:dyDescent="0.25">
      <c r="A134" s="312" t="s">
        <v>588</v>
      </c>
      <c r="B134" s="353">
        <v>720071.7497903778</v>
      </c>
      <c r="C134" s="351" t="s">
        <v>579</v>
      </c>
      <c r="D134" s="351">
        <v>52.367220594999388</v>
      </c>
      <c r="E134" s="351">
        <v>0.75314440585650999</v>
      </c>
      <c r="F134" s="351">
        <v>7.5314440585649997E-2</v>
      </c>
      <c r="G134" s="353">
        <v>37708.156165499917</v>
      </c>
      <c r="H134" s="353">
        <v>0.54231801016992998</v>
      </c>
      <c r="I134" s="353">
        <v>5.4231801016990003E-2</v>
      </c>
      <c r="J134" s="353" t="s">
        <v>521</v>
      </c>
    </row>
    <row r="135" spans="1:10" x14ac:dyDescent="0.25">
      <c r="A135" s="312" t="s">
        <v>589</v>
      </c>
      <c r="B135" s="353" t="s">
        <v>550</v>
      </c>
      <c r="C135" s="351" t="s">
        <v>579</v>
      </c>
      <c r="D135" s="351" t="s">
        <v>550</v>
      </c>
      <c r="E135" s="351" t="s">
        <v>550</v>
      </c>
      <c r="F135" s="351" t="s">
        <v>550</v>
      </c>
      <c r="G135" s="353" t="s">
        <v>550</v>
      </c>
      <c r="H135" s="353" t="s">
        <v>550</v>
      </c>
      <c r="I135" s="353" t="s">
        <v>550</v>
      </c>
      <c r="J135" s="353" t="s">
        <v>550</v>
      </c>
    </row>
    <row r="136" spans="1:10" x14ac:dyDescent="0.25">
      <c r="A136" s="312" t="s">
        <v>590</v>
      </c>
      <c r="B136" s="353" t="s">
        <v>550</v>
      </c>
      <c r="C136" s="351" t="s">
        <v>579</v>
      </c>
      <c r="D136" s="351" t="s">
        <v>550</v>
      </c>
      <c r="E136" s="351" t="s">
        <v>550</v>
      </c>
      <c r="F136" s="351" t="s">
        <v>550</v>
      </c>
      <c r="G136" s="353" t="s">
        <v>550</v>
      </c>
      <c r="H136" s="353" t="s">
        <v>550</v>
      </c>
      <c r="I136" s="353" t="s">
        <v>550</v>
      </c>
      <c r="J136" s="353" t="s">
        <v>550</v>
      </c>
    </row>
    <row r="137" spans="1:10" x14ac:dyDescent="0.25">
      <c r="A137" s="312" t="s">
        <v>93</v>
      </c>
      <c r="B137" s="353" t="s">
        <v>523</v>
      </c>
      <c r="C137" s="351" t="s">
        <v>579</v>
      </c>
      <c r="D137" s="351" t="s">
        <v>555</v>
      </c>
      <c r="E137" s="351" t="s">
        <v>523</v>
      </c>
      <c r="F137" s="351" t="s">
        <v>523</v>
      </c>
      <c r="G137" s="353" t="s">
        <v>523</v>
      </c>
      <c r="H137" s="353" t="s">
        <v>523</v>
      </c>
      <c r="I137" s="353" t="s">
        <v>523</v>
      </c>
      <c r="J137" s="353" t="s">
        <v>521</v>
      </c>
    </row>
    <row r="138" spans="1:10" x14ac:dyDescent="0.25">
      <c r="A138" s="311" t="s">
        <v>594</v>
      </c>
      <c r="B138" s="351" t="s">
        <v>595</v>
      </c>
      <c r="C138" s="351" t="s">
        <v>579</v>
      </c>
      <c r="D138" s="352" t="s">
        <v>196</v>
      </c>
      <c r="E138" s="352" t="s">
        <v>196</v>
      </c>
      <c r="F138" s="352" t="s">
        <v>196</v>
      </c>
      <c r="G138" s="351" t="s">
        <v>595</v>
      </c>
      <c r="H138" s="351" t="s">
        <v>595</v>
      </c>
      <c r="I138" s="351" t="s">
        <v>595</v>
      </c>
      <c r="J138" s="351" t="s">
        <v>583</v>
      </c>
    </row>
    <row r="139" spans="1:10" x14ac:dyDescent="0.25">
      <c r="A139" s="312" t="s">
        <v>586</v>
      </c>
      <c r="B139" s="353" t="s">
        <v>523</v>
      </c>
      <c r="C139" s="351" t="s">
        <v>579</v>
      </c>
      <c r="D139" s="351" t="s">
        <v>555</v>
      </c>
      <c r="E139" s="351" t="s">
        <v>523</v>
      </c>
      <c r="F139" s="351" t="s">
        <v>523</v>
      </c>
      <c r="G139" s="353" t="s">
        <v>523</v>
      </c>
      <c r="H139" s="353" t="s">
        <v>523</v>
      </c>
      <c r="I139" s="353" t="s">
        <v>523</v>
      </c>
      <c r="J139" s="353" t="s">
        <v>521</v>
      </c>
    </row>
    <row r="140" spans="1:10" x14ac:dyDescent="0.25">
      <c r="A140" s="312" t="s">
        <v>587</v>
      </c>
      <c r="B140" s="353" t="s">
        <v>523</v>
      </c>
      <c r="C140" s="351" t="s">
        <v>579</v>
      </c>
      <c r="D140" s="351" t="s">
        <v>555</v>
      </c>
      <c r="E140" s="351" t="s">
        <v>523</v>
      </c>
      <c r="F140" s="351" t="s">
        <v>523</v>
      </c>
      <c r="G140" s="353" t="s">
        <v>523</v>
      </c>
      <c r="H140" s="353" t="s">
        <v>523</v>
      </c>
      <c r="I140" s="353" t="s">
        <v>523</v>
      </c>
      <c r="J140" s="353" t="s">
        <v>521</v>
      </c>
    </row>
    <row r="141" spans="1:10" x14ac:dyDescent="0.25">
      <c r="A141" s="312" t="s">
        <v>588</v>
      </c>
      <c r="B141" s="353" t="s">
        <v>523</v>
      </c>
      <c r="C141" s="351" t="s">
        <v>579</v>
      </c>
      <c r="D141" s="351" t="s">
        <v>555</v>
      </c>
      <c r="E141" s="351" t="s">
        <v>523</v>
      </c>
      <c r="F141" s="351" t="s">
        <v>523</v>
      </c>
      <c r="G141" s="353" t="s">
        <v>523</v>
      </c>
      <c r="H141" s="353" t="s">
        <v>523</v>
      </c>
      <c r="I141" s="353" t="s">
        <v>523</v>
      </c>
      <c r="J141" s="353" t="s">
        <v>521</v>
      </c>
    </row>
    <row r="142" spans="1:10" x14ac:dyDescent="0.25">
      <c r="A142" s="312" t="s">
        <v>589</v>
      </c>
      <c r="B142" s="353" t="s">
        <v>550</v>
      </c>
      <c r="C142" s="351" t="s">
        <v>579</v>
      </c>
      <c r="D142" s="351" t="s">
        <v>550</v>
      </c>
      <c r="E142" s="351" t="s">
        <v>550</v>
      </c>
      <c r="F142" s="351" t="s">
        <v>550</v>
      </c>
      <c r="G142" s="353" t="s">
        <v>550</v>
      </c>
      <c r="H142" s="353" t="s">
        <v>550</v>
      </c>
      <c r="I142" s="353" t="s">
        <v>550</v>
      </c>
      <c r="J142" s="353" t="s">
        <v>550</v>
      </c>
    </row>
    <row r="143" spans="1:10" x14ac:dyDescent="0.25">
      <c r="A143" s="312" t="s">
        <v>590</v>
      </c>
      <c r="B143" s="353" t="s">
        <v>550</v>
      </c>
      <c r="C143" s="351" t="s">
        <v>579</v>
      </c>
      <c r="D143" s="351" t="s">
        <v>550</v>
      </c>
      <c r="E143" s="351" t="s">
        <v>550</v>
      </c>
      <c r="F143" s="351" t="s">
        <v>550</v>
      </c>
      <c r="G143" s="353" t="s">
        <v>550</v>
      </c>
      <c r="H143" s="353" t="s">
        <v>550</v>
      </c>
      <c r="I143" s="353" t="s">
        <v>550</v>
      </c>
      <c r="J143" s="353" t="s">
        <v>550</v>
      </c>
    </row>
    <row r="144" spans="1:10" x14ac:dyDescent="0.25">
      <c r="A144" s="312" t="s">
        <v>93</v>
      </c>
      <c r="B144" s="353" t="s">
        <v>523</v>
      </c>
      <c r="C144" s="351" t="s">
        <v>579</v>
      </c>
      <c r="D144" s="351" t="s">
        <v>555</v>
      </c>
      <c r="E144" s="351" t="s">
        <v>523</v>
      </c>
      <c r="F144" s="351" t="s">
        <v>523</v>
      </c>
      <c r="G144" s="353" t="s">
        <v>523</v>
      </c>
      <c r="H144" s="353" t="s">
        <v>523</v>
      </c>
      <c r="I144" s="353" t="s">
        <v>523</v>
      </c>
      <c r="J144" s="353" t="s">
        <v>521</v>
      </c>
    </row>
    <row r="145" spans="1:10" x14ac:dyDescent="0.25">
      <c r="A145" s="311" t="s">
        <v>596</v>
      </c>
      <c r="B145" s="351" t="s">
        <v>595</v>
      </c>
      <c r="C145" s="351" t="s">
        <v>579</v>
      </c>
      <c r="D145" s="352" t="s">
        <v>196</v>
      </c>
      <c r="E145" s="352" t="s">
        <v>196</v>
      </c>
      <c r="F145" s="352" t="s">
        <v>196</v>
      </c>
      <c r="G145" s="351" t="s">
        <v>595</v>
      </c>
      <c r="H145" s="351" t="s">
        <v>595</v>
      </c>
      <c r="I145" s="351" t="s">
        <v>595</v>
      </c>
      <c r="J145" s="351" t="s">
        <v>583</v>
      </c>
    </row>
    <row r="146" spans="1:10" x14ac:dyDescent="0.25">
      <c r="A146" s="312" t="s">
        <v>586</v>
      </c>
      <c r="B146" s="353" t="s">
        <v>523</v>
      </c>
      <c r="C146" s="351" t="s">
        <v>579</v>
      </c>
      <c r="D146" s="351" t="s">
        <v>555</v>
      </c>
      <c r="E146" s="351" t="s">
        <v>523</v>
      </c>
      <c r="F146" s="351" t="s">
        <v>523</v>
      </c>
      <c r="G146" s="353" t="s">
        <v>523</v>
      </c>
      <c r="H146" s="353" t="s">
        <v>523</v>
      </c>
      <c r="I146" s="353" t="s">
        <v>523</v>
      </c>
      <c r="J146" s="353" t="s">
        <v>521</v>
      </c>
    </row>
    <row r="147" spans="1:10" x14ac:dyDescent="0.25">
      <c r="A147" s="312" t="s">
        <v>587</v>
      </c>
      <c r="B147" s="353" t="s">
        <v>523</v>
      </c>
      <c r="C147" s="351" t="s">
        <v>579</v>
      </c>
      <c r="D147" s="351" t="s">
        <v>555</v>
      </c>
      <c r="E147" s="351" t="s">
        <v>523</v>
      </c>
      <c r="F147" s="351" t="s">
        <v>523</v>
      </c>
      <c r="G147" s="353" t="s">
        <v>523</v>
      </c>
      <c r="H147" s="353" t="s">
        <v>523</v>
      </c>
      <c r="I147" s="353" t="s">
        <v>523</v>
      </c>
      <c r="J147" s="353" t="s">
        <v>521</v>
      </c>
    </row>
    <row r="148" spans="1:10" x14ac:dyDescent="0.25">
      <c r="A148" s="312" t="s">
        <v>588</v>
      </c>
      <c r="B148" s="353" t="s">
        <v>523</v>
      </c>
      <c r="C148" s="351" t="s">
        <v>579</v>
      </c>
      <c r="D148" s="351" t="s">
        <v>555</v>
      </c>
      <c r="E148" s="351" t="s">
        <v>523</v>
      </c>
      <c r="F148" s="351" t="s">
        <v>523</v>
      </c>
      <c r="G148" s="353" t="s">
        <v>523</v>
      </c>
      <c r="H148" s="353" t="s">
        <v>523</v>
      </c>
      <c r="I148" s="353" t="s">
        <v>523</v>
      </c>
      <c r="J148" s="353" t="s">
        <v>521</v>
      </c>
    </row>
    <row r="149" spans="1:10" x14ac:dyDescent="0.25">
      <c r="A149" s="312" t="s">
        <v>589</v>
      </c>
      <c r="B149" s="353" t="s">
        <v>550</v>
      </c>
      <c r="C149" s="351" t="s">
        <v>579</v>
      </c>
      <c r="D149" s="351" t="s">
        <v>550</v>
      </c>
      <c r="E149" s="351" t="s">
        <v>550</v>
      </c>
      <c r="F149" s="351" t="s">
        <v>550</v>
      </c>
      <c r="G149" s="353" t="s">
        <v>550</v>
      </c>
      <c r="H149" s="353" t="s">
        <v>550</v>
      </c>
      <c r="I149" s="353" t="s">
        <v>550</v>
      </c>
      <c r="J149" s="353" t="s">
        <v>550</v>
      </c>
    </row>
    <row r="150" spans="1:10" x14ac:dyDescent="0.25">
      <c r="A150" s="312" t="s">
        <v>590</v>
      </c>
      <c r="B150" s="353" t="s">
        <v>550</v>
      </c>
      <c r="C150" s="351" t="s">
        <v>579</v>
      </c>
      <c r="D150" s="351" t="s">
        <v>550</v>
      </c>
      <c r="E150" s="351" t="s">
        <v>550</v>
      </c>
      <c r="F150" s="351" t="s">
        <v>550</v>
      </c>
      <c r="G150" s="353" t="s">
        <v>550</v>
      </c>
      <c r="H150" s="353" t="s">
        <v>550</v>
      </c>
      <c r="I150" s="353" t="s">
        <v>550</v>
      </c>
      <c r="J150" s="353" t="s">
        <v>550</v>
      </c>
    </row>
    <row r="151" spans="1:10" x14ac:dyDescent="0.25">
      <c r="A151" s="312" t="s">
        <v>93</v>
      </c>
      <c r="B151" s="353" t="s">
        <v>523</v>
      </c>
      <c r="C151" s="351" t="s">
        <v>579</v>
      </c>
      <c r="D151" s="351" t="s">
        <v>555</v>
      </c>
      <c r="E151" s="351" t="s">
        <v>523</v>
      </c>
      <c r="F151" s="351" t="s">
        <v>523</v>
      </c>
      <c r="G151" s="353" t="s">
        <v>523</v>
      </c>
      <c r="H151" s="353" t="s">
        <v>523</v>
      </c>
      <c r="I151" s="353" t="s">
        <v>523</v>
      </c>
      <c r="J151" s="353" t="s">
        <v>521</v>
      </c>
    </row>
    <row r="152" spans="1:10" x14ac:dyDescent="0.25">
      <c r="A152" s="237" t="s">
        <v>597</v>
      </c>
      <c r="B152" s="351">
        <v>12857095.578220105</v>
      </c>
      <c r="C152" s="351" t="s">
        <v>579</v>
      </c>
      <c r="D152" s="352" t="s">
        <v>196</v>
      </c>
      <c r="E152" s="352" t="s">
        <v>196</v>
      </c>
      <c r="F152" s="352" t="s">
        <v>196</v>
      </c>
      <c r="G152" s="351">
        <v>711227.52746031829</v>
      </c>
      <c r="H152" s="351">
        <v>66.667583289309391</v>
      </c>
      <c r="I152" s="351">
        <v>9.3662220369597406</v>
      </c>
      <c r="J152" s="351" t="s">
        <v>583</v>
      </c>
    </row>
    <row r="153" spans="1:10" x14ac:dyDescent="0.25">
      <c r="A153" s="315" t="s">
        <v>580</v>
      </c>
      <c r="B153" s="351">
        <v>3289687.0402968642</v>
      </c>
      <c r="C153" s="351" t="s">
        <v>579</v>
      </c>
      <c r="D153" s="351">
        <v>74.659973794071988</v>
      </c>
      <c r="E153" s="351">
        <v>2.5953153081467302</v>
      </c>
      <c r="F153" s="351">
        <v>0.48384345490726</v>
      </c>
      <c r="G153" s="351">
        <v>245607.94821926212</v>
      </c>
      <c r="H153" s="351">
        <v>8.5377751346943498</v>
      </c>
      <c r="I153" s="351">
        <v>1.5916935431408601</v>
      </c>
      <c r="J153" s="351" t="s">
        <v>521</v>
      </c>
    </row>
    <row r="154" spans="1:10" x14ac:dyDescent="0.25">
      <c r="A154" s="315" t="s">
        <v>581</v>
      </c>
      <c r="B154" s="351">
        <v>1227490.5647916261</v>
      </c>
      <c r="C154" s="351" t="s">
        <v>579</v>
      </c>
      <c r="D154" s="351">
        <v>89.645233903118751</v>
      </c>
      <c r="E154" s="351">
        <v>9.5</v>
      </c>
      <c r="F154" s="351">
        <v>1.4249999999999901</v>
      </c>
      <c r="G154" s="351">
        <v>110038.67879461666</v>
      </c>
      <c r="H154" s="351">
        <v>11.66116036552045</v>
      </c>
      <c r="I154" s="351">
        <v>1.7491740548280601</v>
      </c>
      <c r="J154" s="351" t="s">
        <v>521</v>
      </c>
    </row>
    <row r="155" spans="1:10" x14ac:dyDescent="0.25">
      <c r="A155" s="315" t="s">
        <v>582</v>
      </c>
      <c r="B155" s="351">
        <v>6790142.6962574841</v>
      </c>
      <c r="C155" s="351" t="s">
        <v>579</v>
      </c>
      <c r="D155" s="351">
        <v>52.367220594999381</v>
      </c>
      <c r="E155" s="351">
        <v>0.75314440585650999</v>
      </c>
      <c r="F155" s="351">
        <v>7.5314440585649997E-2</v>
      </c>
      <c r="G155" s="351">
        <v>355580.90044643951</v>
      </c>
      <c r="H155" s="351">
        <v>5.1139579866537304</v>
      </c>
      <c r="I155" s="351">
        <v>0.51139579866536999</v>
      </c>
      <c r="J155" s="351" t="s">
        <v>521</v>
      </c>
    </row>
    <row r="156" spans="1:10" x14ac:dyDescent="0.25">
      <c r="A156" s="315" t="s">
        <v>3366</v>
      </c>
      <c r="B156" s="351" t="s">
        <v>550</v>
      </c>
      <c r="C156" s="351" t="s">
        <v>579</v>
      </c>
      <c r="D156" s="351" t="s">
        <v>550</v>
      </c>
      <c r="E156" s="351" t="s">
        <v>550</v>
      </c>
      <c r="F156" s="351" t="s">
        <v>550</v>
      </c>
      <c r="G156" s="351" t="s">
        <v>550</v>
      </c>
      <c r="H156" s="351" t="s">
        <v>550</v>
      </c>
      <c r="I156" s="351" t="s">
        <v>550</v>
      </c>
      <c r="J156" s="351" t="s">
        <v>550</v>
      </c>
    </row>
    <row r="157" spans="1:10" x14ac:dyDescent="0.25">
      <c r="A157" s="315" t="s">
        <v>3367</v>
      </c>
      <c r="B157" s="351" t="s">
        <v>550</v>
      </c>
      <c r="C157" s="351" t="s">
        <v>579</v>
      </c>
      <c r="D157" s="351" t="s">
        <v>550</v>
      </c>
      <c r="E157" s="351" t="s">
        <v>550</v>
      </c>
      <c r="F157" s="351" t="s">
        <v>550</v>
      </c>
      <c r="G157" s="351" t="s">
        <v>550</v>
      </c>
      <c r="H157" s="351" t="s">
        <v>550</v>
      </c>
      <c r="I157" s="351" t="s">
        <v>550</v>
      </c>
      <c r="J157" s="351" t="s">
        <v>550</v>
      </c>
    </row>
    <row r="158" spans="1:10" x14ac:dyDescent="0.25">
      <c r="A158" s="315" t="s">
        <v>3368</v>
      </c>
      <c r="B158" s="351">
        <v>1549775.2768741304</v>
      </c>
      <c r="C158" s="351" t="s">
        <v>579</v>
      </c>
      <c r="D158" s="351">
        <v>88.686898265961545</v>
      </c>
      <c r="E158" s="351">
        <v>26.684313796676729</v>
      </c>
      <c r="F158" s="351">
        <v>3.55790850622357</v>
      </c>
      <c r="G158" s="351">
        <v>137444.76231523839</v>
      </c>
      <c r="H158" s="351">
        <v>41.354689802440859</v>
      </c>
      <c r="I158" s="351">
        <v>5.5139586403254501</v>
      </c>
      <c r="J158" s="351" t="s">
        <v>521</v>
      </c>
    </row>
    <row r="159" spans="1:10" x14ac:dyDescent="0.25">
      <c r="A159" s="316" t="s">
        <v>525</v>
      </c>
      <c r="B159" s="351">
        <v>281318.6741082315</v>
      </c>
      <c r="C159" s="351" t="s">
        <v>579</v>
      </c>
      <c r="D159" s="352" t="s">
        <v>196</v>
      </c>
      <c r="E159" s="352" t="s">
        <v>196</v>
      </c>
      <c r="F159" s="352" t="s">
        <v>196</v>
      </c>
      <c r="G159" s="351">
        <v>14978.572362155866</v>
      </c>
      <c r="H159" s="351">
        <v>0.23835740177008</v>
      </c>
      <c r="I159" s="351">
        <v>5.0815371746130003E-2</v>
      </c>
      <c r="J159" s="351" t="s">
        <v>583</v>
      </c>
    </row>
    <row r="160" spans="1:10" x14ac:dyDescent="0.25">
      <c r="A160" s="315" t="s">
        <v>580</v>
      </c>
      <c r="B160" s="353">
        <v>11051.541643286968</v>
      </c>
      <c r="C160" s="351" t="s">
        <v>579</v>
      </c>
      <c r="D160" s="351">
        <v>74.659973794071973</v>
      </c>
      <c r="E160" s="351">
        <v>3.1426139568950102</v>
      </c>
      <c r="F160" s="351">
        <v>2.7551405439145502</v>
      </c>
      <c r="G160" s="353">
        <v>825.10780947190017</v>
      </c>
      <c r="H160" s="353">
        <v>3.4730729013399998E-2</v>
      </c>
      <c r="I160" s="353">
        <v>3.044855045418E-2</v>
      </c>
      <c r="J160" s="353" t="s">
        <v>521</v>
      </c>
    </row>
    <row r="161" spans="1:10" x14ac:dyDescent="0.25">
      <c r="A161" s="315" t="s">
        <v>581</v>
      </c>
      <c r="B161" s="353">
        <v>8.7452974385318907</v>
      </c>
      <c r="C161" s="351" t="s">
        <v>579</v>
      </c>
      <c r="D161" s="351">
        <v>89.645233903119134</v>
      </c>
      <c r="E161" s="351">
        <v>9.5000000004513296</v>
      </c>
      <c r="F161" s="351">
        <v>1.4250000000105301</v>
      </c>
      <c r="G161" s="353">
        <v>0.78397423442953995</v>
      </c>
      <c r="H161" s="353">
        <v>8.3080325669999998E-5</v>
      </c>
      <c r="I161" s="353">
        <v>1.246204885E-5</v>
      </c>
      <c r="J161" s="353" t="s">
        <v>521</v>
      </c>
    </row>
    <row r="162" spans="1:10" x14ac:dyDescent="0.25">
      <c r="A162" s="315" t="s">
        <v>582</v>
      </c>
      <c r="B162" s="353">
        <v>270258.38716750598</v>
      </c>
      <c r="C162" s="351" t="s">
        <v>579</v>
      </c>
      <c r="D162" s="351">
        <v>52.367220594999388</v>
      </c>
      <c r="E162" s="351">
        <v>0.75314440585650999</v>
      </c>
      <c r="F162" s="351">
        <v>7.5314440585649997E-2</v>
      </c>
      <c r="G162" s="353">
        <v>14152.680578449537</v>
      </c>
      <c r="H162" s="353">
        <v>0.20354359243101</v>
      </c>
      <c r="I162" s="353">
        <v>2.0354359243100001E-2</v>
      </c>
      <c r="J162" s="353" t="s">
        <v>521</v>
      </c>
    </row>
    <row r="163" spans="1:10" x14ac:dyDescent="0.25">
      <c r="A163" s="315" t="s">
        <v>3366</v>
      </c>
      <c r="B163" s="353" t="s">
        <v>550</v>
      </c>
      <c r="C163" s="351" t="s">
        <v>579</v>
      </c>
      <c r="D163" s="351" t="s">
        <v>550</v>
      </c>
      <c r="E163" s="351" t="s">
        <v>550</v>
      </c>
      <c r="F163" s="351" t="s">
        <v>550</v>
      </c>
      <c r="G163" s="353" t="s">
        <v>550</v>
      </c>
      <c r="H163" s="353" t="s">
        <v>550</v>
      </c>
      <c r="I163" s="353" t="s">
        <v>550</v>
      </c>
      <c r="J163" s="353" t="s">
        <v>550</v>
      </c>
    </row>
    <row r="164" spans="1:10" x14ac:dyDescent="0.25">
      <c r="A164" s="315" t="s">
        <v>3367</v>
      </c>
      <c r="B164" s="353" t="s">
        <v>550</v>
      </c>
      <c r="C164" s="351" t="s">
        <v>579</v>
      </c>
      <c r="D164" s="351" t="s">
        <v>550</v>
      </c>
      <c r="E164" s="351" t="s">
        <v>550</v>
      </c>
      <c r="F164" s="351" t="s">
        <v>550</v>
      </c>
      <c r="G164" s="353" t="s">
        <v>550</v>
      </c>
      <c r="H164" s="353" t="s">
        <v>550</v>
      </c>
      <c r="I164" s="353" t="s">
        <v>550</v>
      </c>
      <c r="J164" s="353" t="s">
        <v>550</v>
      </c>
    </row>
    <row r="165" spans="1:10" x14ac:dyDescent="0.25">
      <c r="A165" s="315" t="s">
        <v>3368</v>
      </c>
      <c r="B165" s="353" t="s">
        <v>523</v>
      </c>
      <c r="C165" s="351" t="s">
        <v>579</v>
      </c>
      <c r="D165" s="351" t="s">
        <v>555</v>
      </c>
      <c r="E165" s="351" t="s">
        <v>523</v>
      </c>
      <c r="F165" s="351" t="s">
        <v>523</v>
      </c>
      <c r="G165" s="353" t="s">
        <v>523</v>
      </c>
      <c r="H165" s="353" t="s">
        <v>523</v>
      </c>
      <c r="I165" s="353" t="s">
        <v>523</v>
      </c>
      <c r="J165" s="353" t="s">
        <v>521</v>
      </c>
    </row>
    <row r="166" spans="1:10" x14ac:dyDescent="0.25">
      <c r="A166" s="316" t="s">
        <v>526</v>
      </c>
      <c r="B166" s="351">
        <v>80551.220863386668</v>
      </c>
      <c r="C166" s="351" t="s">
        <v>579</v>
      </c>
      <c r="D166" s="352" t="s">
        <v>196</v>
      </c>
      <c r="E166" s="352" t="s">
        <v>196</v>
      </c>
      <c r="F166" s="352" t="s">
        <v>196</v>
      </c>
      <c r="G166" s="351">
        <v>5057.2748720254449</v>
      </c>
      <c r="H166" s="351">
        <v>0.25516926930848</v>
      </c>
      <c r="I166" s="351">
        <v>3.8004328346280002E-2</v>
      </c>
      <c r="J166" s="351" t="s">
        <v>583</v>
      </c>
    </row>
    <row r="167" spans="1:10" x14ac:dyDescent="0.25">
      <c r="A167" s="315" t="s">
        <v>580</v>
      </c>
      <c r="B167" s="353">
        <v>832.8845414672511</v>
      </c>
      <c r="C167" s="351" t="s">
        <v>579</v>
      </c>
      <c r="D167" s="351">
        <v>74.659973794071973</v>
      </c>
      <c r="E167" s="351">
        <v>3.1426139568985101</v>
      </c>
      <c r="F167" s="351">
        <v>2.75514054391923</v>
      </c>
      <c r="G167" s="353">
        <v>62.18313803943262</v>
      </c>
      <c r="H167" s="353">
        <v>2.6174345845000001E-3</v>
      </c>
      <c r="I167" s="353">
        <v>2.2947139686E-3</v>
      </c>
      <c r="J167" s="353" t="s">
        <v>521</v>
      </c>
    </row>
    <row r="168" spans="1:10" x14ac:dyDescent="0.25">
      <c r="A168" s="315" t="s">
        <v>581</v>
      </c>
      <c r="B168" s="353">
        <v>22009.328221657259</v>
      </c>
      <c r="C168" s="351" t="s">
        <v>579</v>
      </c>
      <c r="D168" s="351">
        <v>89.645233903118736</v>
      </c>
      <c r="E168" s="351">
        <v>9.4999999999998206</v>
      </c>
      <c r="F168" s="351">
        <v>1.4249999999999301</v>
      </c>
      <c r="G168" s="353">
        <v>1973.0313764809773</v>
      </c>
      <c r="H168" s="353">
        <v>0.20908861810574</v>
      </c>
      <c r="I168" s="353">
        <v>3.1363292715859997E-2</v>
      </c>
      <c r="J168" s="353" t="s">
        <v>521</v>
      </c>
    </row>
    <row r="169" spans="1:10" x14ac:dyDescent="0.25">
      <c r="A169" s="315" t="s">
        <v>582</v>
      </c>
      <c r="B169" s="353">
        <v>57709.008100262159</v>
      </c>
      <c r="C169" s="351" t="s">
        <v>579</v>
      </c>
      <c r="D169" s="351">
        <v>52.367220594999388</v>
      </c>
      <c r="E169" s="351">
        <v>0.7531444058565</v>
      </c>
      <c r="F169" s="351">
        <v>7.5314440585579998E-2</v>
      </c>
      <c r="G169" s="353">
        <v>3022.060357505035</v>
      </c>
      <c r="H169" s="353">
        <v>4.346321661824E-2</v>
      </c>
      <c r="I169" s="353">
        <v>4.3463216618200001E-3</v>
      </c>
      <c r="J169" s="353" t="s">
        <v>521</v>
      </c>
    </row>
    <row r="170" spans="1:10" x14ac:dyDescent="0.25">
      <c r="A170" s="315" t="s">
        <v>3366</v>
      </c>
      <c r="B170" s="353" t="s">
        <v>550</v>
      </c>
      <c r="C170" s="351" t="s">
        <v>579</v>
      </c>
      <c r="D170" s="351" t="s">
        <v>550</v>
      </c>
      <c r="E170" s="351" t="s">
        <v>550</v>
      </c>
      <c r="F170" s="351" t="s">
        <v>550</v>
      </c>
      <c r="G170" s="353" t="s">
        <v>550</v>
      </c>
      <c r="H170" s="353" t="s">
        <v>550</v>
      </c>
      <c r="I170" s="353" t="s">
        <v>550</v>
      </c>
      <c r="J170" s="353" t="s">
        <v>550</v>
      </c>
    </row>
    <row r="171" spans="1:10" x14ac:dyDescent="0.25">
      <c r="A171" s="315" t="s">
        <v>3367</v>
      </c>
      <c r="B171" s="353" t="s">
        <v>550</v>
      </c>
      <c r="C171" s="351" t="s">
        <v>579</v>
      </c>
      <c r="D171" s="351" t="s">
        <v>550</v>
      </c>
      <c r="E171" s="351" t="s">
        <v>550</v>
      </c>
      <c r="F171" s="351" t="s">
        <v>550</v>
      </c>
      <c r="G171" s="353" t="s">
        <v>550</v>
      </c>
      <c r="H171" s="353" t="s">
        <v>550</v>
      </c>
      <c r="I171" s="353" t="s">
        <v>550</v>
      </c>
      <c r="J171" s="353" t="s">
        <v>550</v>
      </c>
    </row>
    <row r="172" spans="1:10" x14ac:dyDescent="0.25">
      <c r="A172" s="315" t="s">
        <v>3368</v>
      </c>
      <c r="B172" s="353" t="s">
        <v>523</v>
      </c>
      <c r="C172" s="351" t="s">
        <v>579</v>
      </c>
      <c r="D172" s="351" t="s">
        <v>555</v>
      </c>
      <c r="E172" s="351" t="s">
        <v>523</v>
      </c>
      <c r="F172" s="351" t="s">
        <v>523</v>
      </c>
      <c r="G172" s="353" t="s">
        <v>523</v>
      </c>
      <c r="H172" s="353" t="s">
        <v>523</v>
      </c>
      <c r="I172" s="353" t="s">
        <v>523</v>
      </c>
      <c r="J172" s="353" t="s">
        <v>521</v>
      </c>
    </row>
    <row r="173" spans="1:10" x14ac:dyDescent="0.25">
      <c r="A173" s="316" t="s">
        <v>527</v>
      </c>
      <c r="B173" s="351">
        <v>1201393.2916326267</v>
      </c>
      <c r="C173" s="351" t="s">
        <v>579</v>
      </c>
      <c r="D173" s="352" t="s">
        <v>196</v>
      </c>
      <c r="E173" s="352" t="s">
        <v>196</v>
      </c>
      <c r="F173" s="352" t="s">
        <v>196</v>
      </c>
      <c r="G173" s="351">
        <v>67269.957813983725</v>
      </c>
      <c r="H173" s="351">
        <v>1.85662734289529</v>
      </c>
      <c r="I173" s="351">
        <v>0.29458061428601001</v>
      </c>
      <c r="J173" s="351" t="s">
        <v>583</v>
      </c>
    </row>
    <row r="174" spans="1:10" x14ac:dyDescent="0.25">
      <c r="A174" s="315" t="s">
        <v>580</v>
      </c>
      <c r="B174" s="353">
        <v>24762.86184900811</v>
      </c>
      <c r="C174" s="351" t="s">
        <v>579</v>
      </c>
      <c r="D174" s="351">
        <v>74.659973794071973</v>
      </c>
      <c r="E174" s="351">
        <v>3.14261395689477</v>
      </c>
      <c r="F174" s="351">
        <v>2.7551405439150698</v>
      </c>
      <c r="G174" s="353">
        <v>1848.7946167131702</v>
      </c>
      <c r="H174" s="353">
        <v>7.7820115259349995E-2</v>
      </c>
      <c r="I174" s="353">
        <v>6.8225164663569995E-2</v>
      </c>
      <c r="J174" s="353" t="s">
        <v>521</v>
      </c>
    </row>
    <row r="175" spans="1:10" x14ac:dyDescent="0.25">
      <c r="A175" s="315" t="s">
        <v>581</v>
      </c>
      <c r="B175" s="353">
        <v>102052.05654493057</v>
      </c>
      <c r="C175" s="351" t="s">
        <v>579</v>
      </c>
      <c r="D175" s="351">
        <v>89.645233903118736</v>
      </c>
      <c r="E175" s="351">
        <v>9.5</v>
      </c>
      <c r="F175" s="351">
        <v>1.42500000000004</v>
      </c>
      <c r="G175" s="353">
        <v>9148.4804792646009</v>
      </c>
      <c r="H175" s="353">
        <v>0.96949453717683998</v>
      </c>
      <c r="I175" s="353">
        <v>0.14542418057653</v>
      </c>
      <c r="J175" s="353" t="s">
        <v>521</v>
      </c>
    </row>
    <row r="176" spans="1:10" x14ac:dyDescent="0.25">
      <c r="A176" s="315" t="s">
        <v>582</v>
      </c>
      <c r="B176" s="353">
        <v>1074578.3732386879</v>
      </c>
      <c r="C176" s="351" t="s">
        <v>579</v>
      </c>
      <c r="D176" s="351">
        <v>52.367220594999388</v>
      </c>
      <c r="E176" s="351">
        <v>0.7531444058565</v>
      </c>
      <c r="F176" s="351">
        <v>7.5314440585649997E-2</v>
      </c>
      <c r="G176" s="353">
        <v>56272.682718005955</v>
      </c>
      <c r="H176" s="353">
        <v>0.80931269045910004</v>
      </c>
      <c r="I176" s="353">
        <v>8.0931269045909998E-2</v>
      </c>
      <c r="J176" s="353" t="s">
        <v>521</v>
      </c>
    </row>
    <row r="177" spans="1:10" x14ac:dyDescent="0.25">
      <c r="A177" s="315" t="s">
        <v>3366</v>
      </c>
      <c r="B177" s="353" t="s">
        <v>550</v>
      </c>
      <c r="C177" s="351" t="s">
        <v>579</v>
      </c>
      <c r="D177" s="351" t="s">
        <v>550</v>
      </c>
      <c r="E177" s="351" t="s">
        <v>550</v>
      </c>
      <c r="F177" s="351" t="s">
        <v>550</v>
      </c>
      <c r="G177" s="353" t="s">
        <v>550</v>
      </c>
      <c r="H177" s="353" t="s">
        <v>550</v>
      </c>
      <c r="I177" s="353" t="s">
        <v>550</v>
      </c>
      <c r="J177" s="353" t="s">
        <v>550</v>
      </c>
    </row>
    <row r="178" spans="1:10" x14ac:dyDescent="0.25">
      <c r="A178" s="315" t="s">
        <v>3367</v>
      </c>
      <c r="B178" s="353" t="s">
        <v>550</v>
      </c>
      <c r="C178" s="351" t="s">
        <v>579</v>
      </c>
      <c r="D178" s="351" t="s">
        <v>550</v>
      </c>
      <c r="E178" s="351" t="s">
        <v>550</v>
      </c>
      <c r="F178" s="351" t="s">
        <v>550</v>
      </c>
      <c r="G178" s="353" t="s">
        <v>550</v>
      </c>
      <c r="H178" s="353" t="s">
        <v>550</v>
      </c>
      <c r="I178" s="353" t="s">
        <v>550</v>
      </c>
      <c r="J178" s="353" t="s">
        <v>550</v>
      </c>
    </row>
    <row r="179" spans="1:10" x14ac:dyDescent="0.25">
      <c r="A179" s="315" t="s">
        <v>3368</v>
      </c>
      <c r="B179" s="353" t="s">
        <v>523</v>
      </c>
      <c r="C179" s="351" t="s">
        <v>579</v>
      </c>
      <c r="D179" s="351" t="s">
        <v>555</v>
      </c>
      <c r="E179" s="351" t="s">
        <v>523</v>
      </c>
      <c r="F179" s="351" t="s">
        <v>523</v>
      </c>
      <c r="G179" s="353" t="s">
        <v>523</v>
      </c>
      <c r="H179" s="353" t="s">
        <v>523</v>
      </c>
      <c r="I179" s="353" t="s">
        <v>523</v>
      </c>
      <c r="J179" s="353" t="s">
        <v>521</v>
      </c>
    </row>
    <row r="180" spans="1:10" x14ac:dyDescent="0.25">
      <c r="A180" s="316" t="s">
        <v>528</v>
      </c>
      <c r="B180" s="351">
        <v>644986.316561252</v>
      </c>
      <c r="C180" s="351" t="s">
        <v>579</v>
      </c>
      <c r="D180" s="352" t="s">
        <v>196</v>
      </c>
      <c r="E180" s="352" t="s">
        <v>196</v>
      </c>
      <c r="F180" s="352" t="s">
        <v>196</v>
      </c>
      <c r="G180" s="351">
        <v>45070.579654334128</v>
      </c>
      <c r="H180" s="351">
        <v>3.0283235843053902</v>
      </c>
      <c r="I180" s="351">
        <v>0.52839203850651995</v>
      </c>
      <c r="J180" s="351" t="s">
        <v>583</v>
      </c>
    </row>
    <row r="181" spans="1:10" x14ac:dyDescent="0.25">
      <c r="A181" s="315" t="s">
        <v>580</v>
      </c>
      <c r="B181" s="353">
        <v>37854.22878650669</v>
      </c>
      <c r="C181" s="351" t="s">
        <v>579</v>
      </c>
      <c r="D181" s="351">
        <v>74.659973794071973</v>
      </c>
      <c r="E181" s="351">
        <v>3.1426139568949401</v>
      </c>
      <c r="F181" s="351">
        <v>2.7551405439150298</v>
      </c>
      <c r="G181" s="353">
        <v>2826.1957291953945</v>
      </c>
      <c r="H181" s="353">
        <v>0.11896122771197</v>
      </c>
      <c r="I181" s="353">
        <v>0.10429372048834</v>
      </c>
      <c r="J181" s="353" t="s">
        <v>521</v>
      </c>
    </row>
    <row r="182" spans="1:10" x14ac:dyDescent="0.25">
      <c r="A182" s="315" t="s">
        <v>581</v>
      </c>
      <c r="B182" s="353">
        <v>280341.22601860663</v>
      </c>
      <c r="C182" s="351" t="s">
        <v>579</v>
      </c>
      <c r="D182" s="351">
        <v>89.645233903118736</v>
      </c>
      <c r="E182" s="351">
        <v>9.4999999999999893</v>
      </c>
      <c r="F182" s="351">
        <v>1.4249999999999801</v>
      </c>
      <c r="G182" s="353">
        <v>25131.254779125069</v>
      </c>
      <c r="H182" s="353">
        <v>2.6632416471767599</v>
      </c>
      <c r="I182" s="353">
        <v>0.39948624707650998</v>
      </c>
      <c r="J182" s="353" t="s">
        <v>521</v>
      </c>
    </row>
    <row r="183" spans="1:10" x14ac:dyDescent="0.25">
      <c r="A183" s="315" t="s">
        <v>582</v>
      </c>
      <c r="B183" s="353">
        <v>326790.86175613868</v>
      </c>
      <c r="C183" s="351" t="s">
        <v>579</v>
      </c>
      <c r="D183" s="351">
        <v>52.367220594999388</v>
      </c>
      <c r="E183" s="351">
        <v>0.7531444058565</v>
      </c>
      <c r="F183" s="351">
        <v>7.5314440585660003E-2</v>
      </c>
      <c r="G183" s="353">
        <v>17113.129146013664</v>
      </c>
      <c r="H183" s="353">
        <v>0.24612070941666001</v>
      </c>
      <c r="I183" s="353">
        <v>2.4612070941669999E-2</v>
      </c>
      <c r="J183" s="353" t="s">
        <v>521</v>
      </c>
    </row>
    <row r="184" spans="1:10" x14ac:dyDescent="0.25">
      <c r="A184" s="315" t="s">
        <v>3366</v>
      </c>
      <c r="B184" s="353" t="s">
        <v>550</v>
      </c>
      <c r="C184" s="351" t="s">
        <v>579</v>
      </c>
      <c r="D184" s="351" t="s">
        <v>550</v>
      </c>
      <c r="E184" s="351" t="s">
        <v>550</v>
      </c>
      <c r="F184" s="351" t="s">
        <v>550</v>
      </c>
      <c r="G184" s="353" t="s">
        <v>550</v>
      </c>
      <c r="H184" s="353" t="s">
        <v>550</v>
      </c>
      <c r="I184" s="353" t="s">
        <v>550</v>
      </c>
      <c r="J184" s="353" t="s">
        <v>550</v>
      </c>
    </row>
    <row r="185" spans="1:10" x14ac:dyDescent="0.25">
      <c r="A185" s="315" t="s">
        <v>3367</v>
      </c>
      <c r="B185" s="353" t="s">
        <v>550</v>
      </c>
      <c r="C185" s="351" t="s">
        <v>579</v>
      </c>
      <c r="D185" s="351" t="s">
        <v>550</v>
      </c>
      <c r="E185" s="351" t="s">
        <v>550</v>
      </c>
      <c r="F185" s="351" t="s">
        <v>550</v>
      </c>
      <c r="G185" s="353" t="s">
        <v>550</v>
      </c>
      <c r="H185" s="353" t="s">
        <v>550</v>
      </c>
      <c r="I185" s="353" t="s">
        <v>550</v>
      </c>
      <c r="J185" s="353" t="s">
        <v>550</v>
      </c>
    </row>
    <row r="186" spans="1:10" x14ac:dyDescent="0.25">
      <c r="A186" s="315" t="s">
        <v>3368</v>
      </c>
      <c r="B186" s="353" t="s">
        <v>523</v>
      </c>
      <c r="C186" s="351" t="s">
        <v>579</v>
      </c>
      <c r="D186" s="351" t="s">
        <v>555</v>
      </c>
      <c r="E186" s="351" t="s">
        <v>523</v>
      </c>
      <c r="F186" s="351" t="s">
        <v>523</v>
      </c>
      <c r="G186" s="353" t="s">
        <v>523</v>
      </c>
      <c r="H186" s="353" t="s">
        <v>523</v>
      </c>
      <c r="I186" s="353" t="s">
        <v>523</v>
      </c>
      <c r="J186" s="353" t="s">
        <v>521</v>
      </c>
    </row>
    <row r="187" spans="1:10" x14ac:dyDescent="0.25">
      <c r="A187" s="316" t="s">
        <v>529</v>
      </c>
      <c r="B187" s="351">
        <v>644167.08432937111</v>
      </c>
      <c r="C187" s="351" t="s">
        <v>579</v>
      </c>
      <c r="D187" s="352" t="s">
        <v>196</v>
      </c>
      <c r="E187" s="352" t="s">
        <v>196</v>
      </c>
      <c r="F187" s="352" t="s">
        <v>196</v>
      </c>
      <c r="G187" s="351">
        <v>46357.764227420019</v>
      </c>
      <c r="H187" s="351">
        <v>3.41919088614388</v>
      </c>
      <c r="I187" s="351">
        <v>0.52415757023381004</v>
      </c>
      <c r="J187" s="351" t="s">
        <v>583</v>
      </c>
    </row>
    <row r="188" spans="1:10" x14ac:dyDescent="0.25">
      <c r="A188" s="315" t="s">
        <v>580</v>
      </c>
      <c r="B188" s="353">
        <v>9910.6834716533631</v>
      </c>
      <c r="C188" s="351" t="s">
        <v>579</v>
      </c>
      <c r="D188" s="351">
        <v>74.659973794071973</v>
      </c>
      <c r="E188" s="351">
        <v>3.1426139568943499</v>
      </c>
      <c r="F188" s="351">
        <v>2.7551405439149499</v>
      </c>
      <c r="G188" s="353">
        <v>739.93136827498245</v>
      </c>
      <c r="H188" s="353">
        <v>3.1145452200380001E-2</v>
      </c>
      <c r="I188" s="353">
        <v>2.7305325850659999E-2</v>
      </c>
      <c r="J188" s="353" t="s">
        <v>521</v>
      </c>
    </row>
    <row r="189" spans="1:10" x14ac:dyDescent="0.25">
      <c r="A189" s="315" t="s">
        <v>581</v>
      </c>
      <c r="B189" s="353">
        <v>332732.0020816935</v>
      </c>
      <c r="C189" s="351" t="s">
        <v>579</v>
      </c>
      <c r="D189" s="351">
        <v>89.645233903118736</v>
      </c>
      <c r="E189" s="351">
        <v>9.5000000000000107</v>
      </c>
      <c r="F189" s="351">
        <v>1.4249999999999901</v>
      </c>
      <c r="G189" s="353">
        <v>29827.838153666406</v>
      </c>
      <c r="H189" s="353">
        <v>3.1609540197760899</v>
      </c>
      <c r="I189" s="353">
        <v>0.47414310296640999</v>
      </c>
      <c r="J189" s="353" t="s">
        <v>521</v>
      </c>
    </row>
    <row r="190" spans="1:10" x14ac:dyDescent="0.25">
      <c r="A190" s="315" t="s">
        <v>582</v>
      </c>
      <c r="B190" s="353">
        <v>301524.39877602429</v>
      </c>
      <c r="C190" s="351" t="s">
        <v>579</v>
      </c>
      <c r="D190" s="351">
        <v>52.367220594999388</v>
      </c>
      <c r="E190" s="351">
        <v>0.75314440585650999</v>
      </c>
      <c r="F190" s="351">
        <v>7.5314440585649997E-2</v>
      </c>
      <c r="G190" s="353">
        <v>15789.994705478628</v>
      </c>
      <c r="H190" s="353">
        <v>0.22709141416740999</v>
      </c>
      <c r="I190" s="353">
        <v>2.2709141416739999E-2</v>
      </c>
      <c r="J190" s="353" t="s">
        <v>521</v>
      </c>
    </row>
    <row r="191" spans="1:10" x14ac:dyDescent="0.25">
      <c r="A191" s="315" t="s">
        <v>3366</v>
      </c>
      <c r="B191" s="353" t="s">
        <v>550</v>
      </c>
      <c r="C191" s="351" t="s">
        <v>579</v>
      </c>
      <c r="D191" s="351" t="s">
        <v>550</v>
      </c>
      <c r="E191" s="351" t="s">
        <v>550</v>
      </c>
      <c r="F191" s="351" t="s">
        <v>550</v>
      </c>
      <c r="G191" s="353" t="s">
        <v>550</v>
      </c>
      <c r="H191" s="353" t="s">
        <v>550</v>
      </c>
      <c r="I191" s="353" t="s">
        <v>550</v>
      </c>
      <c r="J191" s="353" t="s">
        <v>550</v>
      </c>
    </row>
    <row r="192" spans="1:10" x14ac:dyDescent="0.25">
      <c r="A192" s="315" t="s">
        <v>3367</v>
      </c>
      <c r="B192" s="353" t="s">
        <v>550</v>
      </c>
      <c r="C192" s="351" t="s">
        <v>579</v>
      </c>
      <c r="D192" s="351" t="s">
        <v>550</v>
      </c>
      <c r="E192" s="351" t="s">
        <v>550</v>
      </c>
      <c r="F192" s="351" t="s">
        <v>550</v>
      </c>
      <c r="G192" s="353" t="s">
        <v>550</v>
      </c>
      <c r="H192" s="353" t="s">
        <v>550</v>
      </c>
      <c r="I192" s="353" t="s">
        <v>550</v>
      </c>
      <c r="J192" s="353" t="s">
        <v>550</v>
      </c>
    </row>
    <row r="193" spans="1:10" x14ac:dyDescent="0.25">
      <c r="A193" s="315" t="s">
        <v>3368</v>
      </c>
      <c r="B193" s="353" t="s">
        <v>523</v>
      </c>
      <c r="C193" s="351" t="s">
        <v>579</v>
      </c>
      <c r="D193" s="351" t="s">
        <v>555</v>
      </c>
      <c r="E193" s="351" t="s">
        <v>523</v>
      </c>
      <c r="F193" s="351" t="s">
        <v>523</v>
      </c>
      <c r="G193" s="353" t="s">
        <v>523</v>
      </c>
      <c r="H193" s="353" t="s">
        <v>523</v>
      </c>
      <c r="I193" s="353" t="s">
        <v>523</v>
      </c>
      <c r="J193" s="353" t="s">
        <v>521</v>
      </c>
    </row>
    <row r="194" spans="1:10" x14ac:dyDescent="0.25">
      <c r="A194" s="316" t="s">
        <v>530</v>
      </c>
      <c r="B194" s="351">
        <v>526636.63815383136</v>
      </c>
      <c r="C194" s="351" t="s">
        <v>579</v>
      </c>
      <c r="D194" s="352" t="s">
        <v>196</v>
      </c>
      <c r="E194" s="352" t="s">
        <v>196</v>
      </c>
      <c r="F194" s="352" t="s">
        <v>196</v>
      </c>
      <c r="G194" s="351">
        <v>36302.033778109631</v>
      </c>
      <c r="H194" s="351">
        <v>2.4295382607283198</v>
      </c>
      <c r="I194" s="351">
        <v>0.36471649490099001</v>
      </c>
      <c r="J194" s="351" t="s">
        <v>583</v>
      </c>
    </row>
    <row r="195" spans="1:10" x14ac:dyDescent="0.25">
      <c r="A195" s="315" t="s">
        <v>580</v>
      </c>
      <c r="B195" s="353">
        <v>4917.664842663351</v>
      </c>
      <c r="C195" s="351" t="s">
        <v>579</v>
      </c>
      <c r="D195" s="351">
        <v>74.659973794071973</v>
      </c>
      <c r="E195" s="351">
        <v>3.14261395689384</v>
      </c>
      <c r="F195" s="351">
        <v>2.7551405439155698</v>
      </c>
      <c r="G195" s="353">
        <v>367.1527282812749</v>
      </c>
      <c r="H195" s="353">
        <v>1.545432216988E-2</v>
      </c>
      <c r="I195" s="353">
        <v>1.354885778941E-2</v>
      </c>
      <c r="J195" s="353" t="s">
        <v>521</v>
      </c>
    </row>
    <row r="196" spans="1:10" x14ac:dyDescent="0.25">
      <c r="A196" s="315" t="s">
        <v>581</v>
      </c>
      <c r="B196" s="353">
        <v>231072.091064726</v>
      </c>
      <c r="C196" s="351" t="s">
        <v>579</v>
      </c>
      <c r="D196" s="351">
        <v>89.645233903118736</v>
      </c>
      <c r="E196" s="351">
        <v>9.5000000000000107</v>
      </c>
      <c r="F196" s="351">
        <v>1.4249999999999801</v>
      </c>
      <c r="G196" s="353">
        <v>20714.511651980116</v>
      </c>
      <c r="H196" s="353">
        <v>2.1951848651149</v>
      </c>
      <c r="I196" s="353">
        <v>0.32927772976723002</v>
      </c>
      <c r="J196" s="353" t="s">
        <v>521</v>
      </c>
    </row>
    <row r="197" spans="1:10" x14ac:dyDescent="0.25">
      <c r="A197" s="315" t="s">
        <v>582</v>
      </c>
      <c r="B197" s="353">
        <v>290646.88224644202</v>
      </c>
      <c r="C197" s="351" t="s">
        <v>579</v>
      </c>
      <c r="D197" s="351">
        <v>52.367220594999388</v>
      </c>
      <c r="E197" s="351">
        <v>0.7531444058565</v>
      </c>
      <c r="F197" s="351">
        <v>7.5314440585640005E-2</v>
      </c>
      <c r="G197" s="353">
        <v>15220.369397848241</v>
      </c>
      <c r="H197" s="353">
        <v>0.21889907344354001</v>
      </c>
      <c r="I197" s="353">
        <v>2.188990734435E-2</v>
      </c>
      <c r="J197" s="353" t="s">
        <v>521</v>
      </c>
    </row>
    <row r="198" spans="1:10" x14ac:dyDescent="0.25">
      <c r="A198" s="315" t="s">
        <v>3366</v>
      </c>
      <c r="B198" s="353" t="s">
        <v>550</v>
      </c>
      <c r="C198" s="351" t="s">
        <v>579</v>
      </c>
      <c r="D198" s="351" t="s">
        <v>550</v>
      </c>
      <c r="E198" s="351" t="s">
        <v>550</v>
      </c>
      <c r="F198" s="351" t="s">
        <v>550</v>
      </c>
      <c r="G198" s="353" t="s">
        <v>550</v>
      </c>
      <c r="H198" s="353" t="s">
        <v>550</v>
      </c>
      <c r="I198" s="353" t="s">
        <v>550</v>
      </c>
      <c r="J198" s="353" t="s">
        <v>550</v>
      </c>
    </row>
    <row r="199" spans="1:10" x14ac:dyDescent="0.25">
      <c r="A199" s="317" t="s">
        <v>3367</v>
      </c>
      <c r="B199" s="353" t="s">
        <v>550</v>
      </c>
      <c r="C199" s="351" t="s">
        <v>579</v>
      </c>
      <c r="D199" s="351" t="s">
        <v>550</v>
      </c>
      <c r="E199" s="351" t="s">
        <v>550</v>
      </c>
      <c r="F199" s="351" t="s">
        <v>550</v>
      </c>
      <c r="G199" s="353" t="s">
        <v>550</v>
      </c>
      <c r="H199" s="353" t="s">
        <v>550</v>
      </c>
      <c r="I199" s="353" t="s">
        <v>550</v>
      </c>
      <c r="J199" s="353" t="s">
        <v>550</v>
      </c>
    </row>
    <row r="200" spans="1:10" x14ac:dyDescent="0.25">
      <c r="A200" s="315" t="s">
        <v>3368</v>
      </c>
      <c r="B200" s="353" t="s">
        <v>523</v>
      </c>
      <c r="C200" s="351" t="s">
        <v>579</v>
      </c>
      <c r="D200" s="351" t="s">
        <v>555</v>
      </c>
      <c r="E200" s="351" t="s">
        <v>523</v>
      </c>
      <c r="F200" s="351" t="s">
        <v>523</v>
      </c>
      <c r="G200" s="353" t="s">
        <v>523</v>
      </c>
      <c r="H200" s="353" t="s">
        <v>523</v>
      </c>
      <c r="I200" s="353" t="s">
        <v>523</v>
      </c>
      <c r="J200" s="353" t="s">
        <v>521</v>
      </c>
    </row>
    <row r="201" spans="1:10" x14ac:dyDescent="0.25">
      <c r="A201" s="316" t="s">
        <v>3369</v>
      </c>
      <c r="B201" s="351">
        <v>9478042.3525714055</v>
      </c>
      <c r="C201" s="351" t="s">
        <v>579</v>
      </c>
      <c r="D201" s="352" t="s">
        <v>196</v>
      </c>
      <c r="E201" s="352" t="s">
        <v>196</v>
      </c>
      <c r="F201" s="352" t="s">
        <v>196</v>
      </c>
      <c r="G201" s="351">
        <v>496191.34475228947</v>
      </c>
      <c r="H201" s="351">
        <v>55.440376544157949</v>
      </c>
      <c r="I201" s="351">
        <v>7.5655556189400004</v>
      </c>
      <c r="J201" s="351" t="s">
        <v>583</v>
      </c>
    </row>
    <row r="202" spans="1:10" x14ac:dyDescent="0.25">
      <c r="A202" s="311" t="s">
        <v>598</v>
      </c>
      <c r="B202" s="351">
        <v>9478042.3525714055</v>
      </c>
      <c r="C202" s="351" t="s">
        <v>579</v>
      </c>
      <c r="D202" s="352" t="s">
        <v>196</v>
      </c>
      <c r="E202" s="352" t="s">
        <v>196</v>
      </c>
      <c r="F202" s="352" t="s">
        <v>196</v>
      </c>
      <c r="G202" s="351">
        <v>496191.34475228947</v>
      </c>
      <c r="H202" s="351">
        <v>55.440376544157949</v>
      </c>
      <c r="I202" s="351">
        <v>7.5655556189400004</v>
      </c>
      <c r="J202" s="351" t="s">
        <v>583</v>
      </c>
    </row>
    <row r="203" spans="1:10" x14ac:dyDescent="0.25">
      <c r="A203" s="312" t="s">
        <v>599</v>
      </c>
      <c r="B203" s="351">
        <v>9478042.3525714055</v>
      </c>
      <c r="C203" s="351" t="s">
        <v>579</v>
      </c>
      <c r="D203" s="352" t="s">
        <v>196</v>
      </c>
      <c r="E203" s="352" t="s">
        <v>196</v>
      </c>
      <c r="F203" s="352" t="s">
        <v>196</v>
      </c>
      <c r="G203" s="351">
        <v>496191.34475228947</v>
      </c>
      <c r="H203" s="351">
        <v>55.440376544157949</v>
      </c>
      <c r="I203" s="351">
        <v>7.5655556189400004</v>
      </c>
      <c r="J203" s="351" t="s">
        <v>583</v>
      </c>
    </row>
    <row r="204" spans="1:10" x14ac:dyDescent="0.25">
      <c r="A204" s="318" t="s">
        <v>586</v>
      </c>
      <c r="B204" s="353">
        <v>3200357.1751622786</v>
      </c>
      <c r="C204" s="351" t="s">
        <v>579</v>
      </c>
      <c r="D204" s="351">
        <v>74.659973794071988</v>
      </c>
      <c r="E204" s="351">
        <v>2.5800388524872</v>
      </c>
      <c r="F204" s="351">
        <v>0.42044594908624999</v>
      </c>
      <c r="G204" s="353">
        <v>238938.58282928597</v>
      </c>
      <c r="H204" s="353">
        <v>8.2570458537548692</v>
      </c>
      <c r="I204" s="353">
        <v>1.3455772099261001</v>
      </c>
      <c r="J204" s="353" t="s">
        <v>521</v>
      </c>
    </row>
    <row r="205" spans="1:10" x14ac:dyDescent="0.25">
      <c r="A205" s="318" t="s">
        <v>587</v>
      </c>
      <c r="B205" s="353">
        <v>259275.11556257354</v>
      </c>
      <c r="C205" s="351" t="s">
        <v>579</v>
      </c>
      <c r="D205" s="351">
        <v>89.645233903118793</v>
      </c>
      <c r="E205" s="351">
        <v>9.5000000000000107</v>
      </c>
      <c r="F205" s="351">
        <v>1.42500000000001</v>
      </c>
      <c r="G205" s="353">
        <v>23242.778379865063</v>
      </c>
      <c r="H205" s="353">
        <v>2.4631135978444498</v>
      </c>
      <c r="I205" s="353">
        <v>0.36946703967666999</v>
      </c>
      <c r="J205" s="353" t="s">
        <v>521</v>
      </c>
    </row>
    <row r="206" spans="1:10" x14ac:dyDescent="0.25">
      <c r="A206" s="318" t="s">
        <v>588</v>
      </c>
      <c r="B206" s="353">
        <v>4468634.7849724228</v>
      </c>
      <c r="C206" s="351" t="s">
        <v>579</v>
      </c>
      <c r="D206" s="351">
        <v>52.367220594999367</v>
      </c>
      <c r="E206" s="351">
        <v>0.75314440585650999</v>
      </c>
      <c r="F206" s="351">
        <v>7.5314440585649997E-2</v>
      </c>
      <c r="G206" s="353">
        <v>234009.98354313846</v>
      </c>
      <c r="H206" s="353">
        <v>3.36552729011777</v>
      </c>
      <c r="I206" s="353">
        <v>0.33655272901178002</v>
      </c>
      <c r="J206" s="353" t="s">
        <v>521</v>
      </c>
    </row>
    <row r="207" spans="1:10" x14ac:dyDescent="0.25">
      <c r="A207" s="318" t="s">
        <v>589</v>
      </c>
      <c r="B207" s="353" t="s">
        <v>550</v>
      </c>
      <c r="C207" s="351" t="s">
        <v>579</v>
      </c>
      <c r="D207" s="351" t="s">
        <v>550</v>
      </c>
      <c r="E207" s="351" t="s">
        <v>550</v>
      </c>
      <c r="F207" s="351" t="s">
        <v>550</v>
      </c>
      <c r="G207" s="353" t="s">
        <v>550</v>
      </c>
      <c r="H207" s="353" t="s">
        <v>550</v>
      </c>
      <c r="I207" s="353" t="s">
        <v>550</v>
      </c>
      <c r="J207" s="353" t="s">
        <v>550</v>
      </c>
    </row>
    <row r="208" spans="1:10" x14ac:dyDescent="0.25">
      <c r="A208" s="318" t="s">
        <v>590</v>
      </c>
      <c r="B208" s="353" t="s">
        <v>550</v>
      </c>
      <c r="C208" s="351" t="s">
        <v>579</v>
      </c>
      <c r="D208" s="351" t="s">
        <v>550</v>
      </c>
      <c r="E208" s="351" t="s">
        <v>550</v>
      </c>
      <c r="F208" s="351" t="s">
        <v>550</v>
      </c>
      <c r="G208" s="353" t="s">
        <v>550</v>
      </c>
      <c r="H208" s="353" t="s">
        <v>550</v>
      </c>
      <c r="I208" s="353" t="s">
        <v>550</v>
      </c>
      <c r="J208" s="353" t="s">
        <v>550</v>
      </c>
    </row>
    <row r="209" spans="1:10" x14ac:dyDescent="0.25">
      <c r="A209" s="318" t="s">
        <v>93</v>
      </c>
      <c r="B209" s="353">
        <v>1549775.2768741304</v>
      </c>
      <c r="C209" s="351" t="s">
        <v>579</v>
      </c>
      <c r="D209" s="351">
        <v>88.686898265961545</v>
      </c>
      <c r="E209" s="351">
        <v>26.684313796676729</v>
      </c>
      <c r="F209" s="351">
        <v>3.55790850622357</v>
      </c>
      <c r="G209" s="353">
        <v>137444.76231523839</v>
      </c>
      <c r="H209" s="353">
        <v>41.354689802440859</v>
      </c>
      <c r="I209" s="353">
        <v>5.5139586403254501</v>
      </c>
      <c r="J209" s="353" t="s">
        <v>521</v>
      </c>
    </row>
    <row r="210" spans="1:10" x14ac:dyDescent="0.25">
      <c r="A210" s="319" t="s">
        <v>600</v>
      </c>
      <c r="B210" s="351">
        <v>27381911.119104017</v>
      </c>
      <c r="C210" s="351" t="s">
        <v>579</v>
      </c>
      <c r="D210" s="352" t="s">
        <v>196</v>
      </c>
      <c r="E210" s="352" t="s">
        <v>196</v>
      </c>
      <c r="F210" s="352" t="s">
        <v>196</v>
      </c>
      <c r="G210" s="351">
        <v>1830505.6056332772</v>
      </c>
      <c r="H210" s="351">
        <v>160.28001983992968</v>
      </c>
      <c r="I210" s="351">
        <v>137.97722792661688</v>
      </c>
    </row>
    <row r="211" spans="1:10" x14ac:dyDescent="0.25">
      <c r="A211" s="307" t="s">
        <v>580</v>
      </c>
      <c r="B211" s="351">
        <v>26378279.690856297</v>
      </c>
      <c r="C211" s="351" t="s">
        <v>579</v>
      </c>
      <c r="D211" s="351">
        <v>68.140519616442361</v>
      </c>
      <c r="E211" s="351">
        <v>5.7327599121391097</v>
      </c>
      <c r="F211" s="351">
        <v>5.2271031113979696</v>
      </c>
      <c r="G211" s="351">
        <v>1797429.6847227968</v>
      </c>
      <c r="H211" s="351">
        <v>151.2203443629343</v>
      </c>
      <c r="I211" s="351">
        <v>137.88198784540089</v>
      </c>
    </row>
    <row r="212" spans="1:10" x14ac:dyDescent="0.25">
      <c r="A212" s="307" t="s">
        <v>581</v>
      </c>
      <c r="B212" s="351" t="s">
        <v>550</v>
      </c>
      <c r="C212" s="351" t="s">
        <v>579</v>
      </c>
      <c r="D212" s="351" t="s">
        <v>550</v>
      </c>
      <c r="E212" s="351" t="s">
        <v>550</v>
      </c>
      <c r="F212" s="351" t="s">
        <v>550</v>
      </c>
      <c r="G212" s="351" t="s">
        <v>550</v>
      </c>
      <c r="H212" s="351" t="s">
        <v>550</v>
      </c>
      <c r="I212" s="351" t="s">
        <v>550</v>
      </c>
    </row>
    <row r="213" spans="1:10" x14ac:dyDescent="0.25">
      <c r="A213" s="307" t="s">
        <v>582</v>
      </c>
      <c r="B213" s="351">
        <v>658252.51161717589</v>
      </c>
      <c r="C213" s="351" t="s">
        <v>579</v>
      </c>
      <c r="D213" s="351">
        <v>50.248073994006511</v>
      </c>
      <c r="E213" s="351">
        <v>13.756093189850089</v>
      </c>
      <c r="F213" s="351">
        <v>0.13734370307478</v>
      </c>
      <c r="G213" s="351">
        <v>33075.920910480483</v>
      </c>
      <c r="H213" s="351">
        <v>9.0549828922587494</v>
      </c>
      <c r="I213" s="351">
        <v>9.0406837503779994E-2</v>
      </c>
    </row>
    <row r="214" spans="1:10" x14ac:dyDescent="0.25">
      <c r="A214" s="307" t="s">
        <v>3361</v>
      </c>
      <c r="B214" s="351" t="s">
        <v>595</v>
      </c>
      <c r="C214" s="351" t="s">
        <v>579</v>
      </c>
      <c r="D214" s="351" t="s">
        <v>595</v>
      </c>
      <c r="E214" s="351" t="s">
        <v>3240</v>
      </c>
      <c r="F214" s="351" t="s">
        <v>3240</v>
      </c>
      <c r="G214" s="351" t="s">
        <v>595</v>
      </c>
      <c r="H214" s="351" t="s">
        <v>3240</v>
      </c>
      <c r="I214" s="351" t="s">
        <v>3240</v>
      </c>
    </row>
    <row r="215" spans="1:10" x14ac:dyDescent="0.25">
      <c r="A215" s="307" t="s">
        <v>3363</v>
      </c>
      <c r="B215" s="351">
        <v>345378.91663054173</v>
      </c>
      <c r="C215" s="351" t="s">
        <v>579</v>
      </c>
      <c r="D215" s="351">
        <v>65.065035461819363</v>
      </c>
      <c r="E215" s="351">
        <v>1.358677241335E-2</v>
      </c>
      <c r="F215" s="351">
        <v>1.399403229176E-2</v>
      </c>
      <c r="G215" s="351">
        <v>22472.091458330953</v>
      </c>
      <c r="H215" s="351">
        <v>4.6925847366299997E-3</v>
      </c>
      <c r="I215" s="351">
        <v>4.8332437122200001E-3</v>
      </c>
    </row>
    <row r="216" spans="1:10" x14ac:dyDescent="0.25">
      <c r="A216" s="67" t="s">
        <v>3370</v>
      </c>
      <c r="B216" s="351">
        <v>2513561.9207105725</v>
      </c>
      <c r="C216" s="351" t="s">
        <v>579</v>
      </c>
      <c r="D216" s="352" t="s">
        <v>196</v>
      </c>
      <c r="E216" s="352" t="s">
        <v>196</v>
      </c>
      <c r="F216" s="352" t="s">
        <v>196</v>
      </c>
      <c r="G216" s="351">
        <v>170713.69036083069</v>
      </c>
      <c r="H216" s="351">
        <v>2.0771880881664</v>
      </c>
      <c r="I216" s="351">
        <v>5.2617344805668296</v>
      </c>
    </row>
    <row r="217" spans="1:10" x14ac:dyDescent="0.25">
      <c r="A217" s="307" t="s">
        <v>601</v>
      </c>
      <c r="B217" s="353">
        <v>37296.193325856322</v>
      </c>
      <c r="C217" s="351" t="s">
        <v>579</v>
      </c>
      <c r="D217" s="351">
        <v>65.528560814054615</v>
      </c>
      <c r="E217" s="351">
        <v>55.694372613795643</v>
      </c>
      <c r="F217" s="351">
        <v>0.84385413051206004</v>
      </c>
      <c r="G217" s="353">
        <v>2443.9658724861142</v>
      </c>
      <c r="H217" s="353">
        <v>2.0771880881664</v>
      </c>
      <c r="I217" s="353">
        <v>3.1472546790399999E-2</v>
      </c>
    </row>
    <row r="218" spans="1:10" x14ac:dyDescent="0.25">
      <c r="A218" s="307" t="s">
        <v>602</v>
      </c>
      <c r="B218" s="353">
        <v>2476265.7273847163</v>
      </c>
      <c r="C218" s="351" t="s">
        <v>579</v>
      </c>
      <c r="D218" s="351">
        <v>67.953015957645619</v>
      </c>
      <c r="E218" s="351" t="s">
        <v>550</v>
      </c>
      <c r="F218" s="351">
        <v>2.1121569773129001</v>
      </c>
      <c r="G218" s="353">
        <v>168269.72448834457</v>
      </c>
      <c r="H218" s="353" t="s">
        <v>550</v>
      </c>
      <c r="I218" s="353">
        <v>5.23026193377643</v>
      </c>
    </row>
    <row r="219" spans="1:10" x14ac:dyDescent="0.25">
      <c r="A219" s="307" t="s">
        <v>93</v>
      </c>
      <c r="B219" s="353" t="s">
        <v>550</v>
      </c>
      <c r="C219" s="351" t="s">
        <v>579</v>
      </c>
      <c r="D219" s="351" t="s">
        <v>550</v>
      </c>
      <c r="E219" s="351" t="s">
        <v>550</v>
      </c>
      <c r="F219" s="351" t="s">
        <v>550</v>
      </c>
      <c r="G219" s="353" t="s">
        <v>550</v>
      </c>
      <c r="H219" s="353" t="s">
        <v>550</v>
      </c>
      <c r="I219" s="353" t="s">
        <v>550</v>
      </c>
    </row>
    <row r="220" spans="1:10" x14ac:dyDescent="0.25">
      <c r="A220" s="320" t="s">
        <v>3371</v>
      </c>
      <c r="B220" s="351">
        <v>23026953.414224558</v>
      </c>
      <c r="C220" s="351" t="s">
        <v>579</v>
      </c>
      <c r="D220" s="352" t="s">
        <v>196</v>
      </c>
      <c r="E220" s="352" t="s">
        <v>196</v>
      </c>
      <c r="F220" s="352" t="s">
        <v>196</v>
      </c>
      <c r="G220" s="351">
        <v>1543321.2347240872</v>
      </c>
      <c r="H220" s="351">
        <v>95.722338182973743</v>
      </c>
      <c r="I220" s="351">
        <v>108.02744179292077</v>
      </c>
    </row>
    <row r="221" spans="1:10" x14ac:dyDescent="0.25">
      <c r="A221" s="307" t="s">
        <v>603</v>
      </c>
      <c r="B221" s="351">
        <v>16921811.276726622</v>
      </c>
      <c r="C221" s="351" t="s">
        <v>579</v>
      </c>
      <c r="D221" s="351">
        <v>67.143364802995379</v>
      </c>
      <c r="E221" s="351">
        <v>5.1050721535713901</v>
      </c>
      <c r="F221" s="351">
        <v>6.3193548667016204</v>
      </c>
      <c r="G221" s="351">
        <v>1136187.3476806968</v>
      </c>
      <c r="H221" s="351">
        <v>86.387067536807479</v>
      </c>
      <c r="I221" s="351">
        <v>106.93493044498868</v>
      </c>
    </row>
    <row r="222" spans="1:10" x14ac:dyDescent="0.25">
      <c r="A222" s="307" t="s">
        <v>604</v>
      </c>
      <c r="B222" s="351">
        <v>5716335.5992072541</v>
      </c>
      <c r="C222" s="351" t="s">
        <v>579</v>
      </c>
      <c r="D222" s="351">
        <v>70.79246071620166</v>
      </c>
      <c r="E222" s="351">
        <v>0.18688644136495999</v>
      </c>
      <c r="F222" s="351">
        <v>0.18566201675339999</v>
      </c>
      <c r="G222" s="351">
        <v>404673.46334750456</v>
      </c>
      <c r="H222" s="351">
        <v>1.0683056177837</v>
      </c>
      <c r="I222" s="351">
        <v>1.0613063957880999</v>
      </c>
    </row>
    <row r="223" spans="1:10" x14ac:dyDescent="0.25">
      <c r="A223" s="307" t="s">
        <v>605</v>
      </c>
      <c r="B223" s="351">
        <v>29789.5019987257</v>
      </c>
      <c r="C223" s="351" t="s">
        <v>579</v>
      </c>
      <c r="D223" s="351">
        <v>59.589262354098238</v>
      </c>
      <c r="E223" s="351">
        <v>0.32721071521896999</v>
      </c>
      <c r="F223" s="351">
        <v>0.67984698987101</v>
      </c>
      <c r="G223" s="351">
        <v>1775.1344499999996</v>
      </c>
      <c r="H223" s="351">
        <v>9.7474442550200009E-3</v>
      </c>
      <c r="I223" s="351">
        <v>2.025230326359E-2</v>
      </c>
    </row>
    <row r="224" spans="1:10" x14ac:dyDescent="0.25">
      <c r="A224" s="307" t="s">
        <v>3372</v>
      </c>
      <c r="B224" s="351" t="s">
        <v>595</v>
      </c>
      <c r="C224" s="351" t="s">
        <v>579</v>
      </c>
      <c r="D224" s="352" t="s">
        <v>196</v>
      </c>
      <c r="E224" s="352" t="s">
        <v>196</v>
      </c>
      <c r="F224" s="352" t="s">
        <v>196</v>
      </c>
      <c r="G224" s="351" t="s">
        <v>595</v>
      </c>
      <c r="H224" s="351">
        <v>1.05278679567487</v>
      </c>
      <c r="I224" s="351">
        <v>1.4965547714000001E-4</v>
      </c>
    </row>
    <row r="225" spans="1:9" x14ac:dyDescent="0.25">
      <c r="A225" s="307" t="s">
        <v>582</v>
      </c>
      <c r="B225" s="351">
        <v>13638.11966141349</v>
      </c>
      <c r="C225" s="351" t="s">
        <v>579</v>
      </c>
      <c r="D225" s="351">
        <v>50.248073994006518</v>
      </c>
      <c r="E225" s="351">
        <v>527.9128195425908</v>
      </c>
      <c r="F225" s="351">
        <v>0.43772527586264998</v>
      </c>
      <c r="G225" s="351">
        <v>685.28924588582026</v>
      </c>
      <c r="H225" s="351">
        <v>7.1997382037160396</v>
      </c>
      <c r="I225" s="351">
        <v>5.9697496910400003E-3</v>
      </c>
    </row>
    <row r="226" spans="1:9" x14ac:dyDescent="0.25">
      <c r="A226" s="307" t="s">
        <v>3363</v>
      </c>
      <c r="B226" s="351">
        <v>345378.91663054173</v>
      </c>
      <c r="C226" s="351" t="s">
        <v>579</v>
      </c>
      <c r="D226" s="351">
        <v>65.065035461819363</v>
      </c>
      <c r="E226" s="351">
        <v>1.358677241335E-2</v>
      </c>
      <c r="F226" s="351">
        <v>1.399403229176E-2</v>
      </c>
      <c r="G226" s="351">
        <v>22472.091458330953</v>
      </c>
      <c r="H226" s="351">
        <v>4.6925847366299997E-3</v>
      </c>
      <c r="I226" s="351">
        <v>4.8332437122200001E-3</v>
      </c>
    </row>
    <row r="227" spans="1:9" x14ac:dyDescent="0.25">
      <c r="A227" s="307" t="s">
        <v>3373</v>
      </c>
      <c r="B227" s="351" t="s">
        <v>595</v>
      </c>
      <c r="C227" s="351" t="s">
        <v>579</v>
      </c>
      <c r="D227" s="352" t="s">
        <v>196</v>
      </c>
      <c r="E227" s="352" t="s">
        <v>196</v>
      </c>
      <c r="F227" s="352" t="s">
        <v>196</v>
      </c>
      <c r="G227" s="351" t="s">
        <v>595</v>
      </c>
      <c r="H227" s="351" t="s">
        <v>3240</v>
      </c>
      <c r="I227" s="351" t="s">
        <v>3240</v>
      </c>
    </row>
    <row r="228" spans="1:9" x14ac:dyDescent="0.25">
      <c r="A228" s="321" t="s">
        <v>606</v>
      </c>
      <c r="B228" s="351">
        <v>9895321.6493915115</v>
      </c>
      <c r="C228" s="351" t="s">
        <v>579</v>
      </c>
      <c r="D228" s="352" t="s">
        <v>196</v>
      </c>
      <c r="E228" s="352" t="s">
        <v>196</v>
      </c>
      <c r="F228" s="352" t="s">
        <v>196</v>
      </c>
      <c r="G228" s="351">
        <v>641430.12035975454</v>
      </c>
      <c r="H228" s="351">
        <v>50.343513986278801</v>
      </c>
      <c r="I228" s="351">
        <v>58.026007452344672</v>
      </c>
    </row>
    <row r="229" spans="1:9" x14ac:dyDescent="0.25">
      <c r="A229" s="307" t="s">
        <v>603</v>
      </c>
      <c r="B229" s="353">
        <v>9488919.2231781483</v>
      </c>
      <c r="C229" s="351" t="s">
        <v>579</v>
      </c>
      <c r="D229" s="351">
        <v>67.143364802995379</v>
      </c>
      <c r="E229" s="351">
        <v>5.3042882930240696</v>
      </c>
      <c r="F229" s="351">
        <v>6.1142265296351903</v>
      </c>
      <c r="G229" s="353">
        <v>637117.96498800593</v>
      </c>
      <c r="H229" s="353">
        <v>50.331963148954898</v>
      </c>
      <c r="I229" s="353">
        <v>58.017401651921162</v>
      </c>
    </row>
    <row r="230" spans="1:9" x14ac:dyDescent="0.25">
      <c r="A230" s="307" t="s">
        <v>604</v>
      </c>
      <c r="B230" s="353">
        <v>60577.355202458224</v>
      </c>
      <c r="C230" s="351" t="s">
        <v>579</v>
      </c>
      <c r="D230" s="351">
        <v>70.792460716201674</v>
      </c>
      <c r="E230" s="351">
        <v>5.0531921540309999E-2</v>
      </c>
      <c r="F230" s="351">
        <v>0.11107027591734001</v>
      </c>
      <c r="G230" s="353">
        <v>4288.4200384614187</v>
      </c>
      <c r="H230" s="353">
        <v>3.06109016021E-3</v>
      </c>
      <c r="I230" s="353">
        <v>6.7283435566800002E-3</v>
      </c>
    </row>
    <row r="231" spans="1:9" x14ac:dyDescent="0.25">
      <c r="A231" s="307" t="s">
        <v>605</v>
      </c>
      <c r="B231" s="353">
        <v>140.98152388821543</v>
      </c>
      <c r="C231" s="351" t="s">
        <v>579</v>
      </c>
      <c r="D231" s="351">
        <v>59.58926235409826</v>
      </c>
      <c r="E231" s="351">
        <v>0.33296282083898998</v>
      </c>
      <c r="F231" s="351">
        <v>0.40322366046400998</v>
      </c>
      <c r="G231" s="353">
        <v>8.4009850140554398</v>
      </c>
      <c r="H231" s="353">
        <v>4.6941605880000003E-5</v>
      </c>
      <c r="I231" s="353">
        <v>5.684708612E-5</v>
      </c>
    </row>
    <row r="232" spans="1:9" x14ac:dyDescent="0.25">
      <c r="A232" s="307" t="s">
        <v>3372</v>
      </c>
      <c r="B232" s="351" t="s">
        <v>523</v>
      </c>
      <c r="C232" s="351" t="s">
        <v>579</v>
      </c>
      <c r="D232" s="352" t="s">
        <v>196</v>
      </c>
      <c r="E232" s="352" t="s">
        <v>196</v>
      </c>
      <c r="F232" s="352" t="s">
        <v>196</v>
      </c>
      <c r="G232" s="351" t="s">
        <v>523</v>
      </c>
      <c r="H232" s="351" t="s">
        <v>550</v>
      </c>
      <c r="I232" s="351" t="s">
        <v>550</v>
      </c>
    </row>
    <row r="233" spans="1:9" x14ac:dyDescent="0.25">
      <c r="A233" s="318" t="s">
        <v>607</v>
      </c>
      <c r="B233" s="353" t="s">
        <v>523</v>
      </c>
      <c r="C233" s="351" t="s">
        <v>579</v>
      </c>
      <c r="D233" s="351" t="s">
        <v>523</v>
      </c>
      <c r="E233" s="351" t="s">
        <v>550</v>
      </c>
      <c r="F233" s="351" t="s">
        <v>550</v>
      </c>
      <c r="G233" s="353" t="s">
        <v>523</v>
      </c>
      <c r="H233" s="353" t="s">
        <v>550</v>
      </c>
      <c r="I233" s="353" t="s">
        <v>550</v>
      </c>
    </row>
    <row r="234" spans="1:9" x14ac:dyDescent="0.25">
      <c r="A234" s="307" t="s">
        <v>582</v>
      </c>
      <c r="B234" s="353">
        <v>305.17285647552848</v>
      </c>
      <c r="C234" s="351" t="s">
        <v>579</v>
      </c>
      <c r="D234" s="351">
        <v>50.248073994006504</v>
      </c>
      <c r="E234" s="351">
        <v>25.74784814192703</v>
      </c>
      <c r="F234" s="351">
        <v>3.1181083671388201</v>
      </c>
      <c r="G234" s="353">
        <v>15.334348273144681</v>
      </c>
      <c r="H234" s="353">
        <v>7.8575443655700006E-3</v>
      </c>
      <c r="I234" s="353">
        <v>9.5156203720000001E-4</v>
      </c>
    </row>
    <row r="235" spans="1:9" x14ac:dyDescent="0.25">
      <c r="A235" s="307" t="s">
        <v>3363</v>
      </c>
      <c r="B235" s="353">
        <v>345378.91663054173</v>
      </c>
      <c r="C235" s="351" t="s">
        <v>579</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3373</v>
      </c>
      <c r="B236" s="351" t="s">
        <v>523</v>
      </c>
      <c r="C236" s="351" t="s">
        <v>579</v>
      </c>
      <c r="D236" s="352" t="s">
        <v>196</v>
      </c>
      <c r="E236" s="352" t="s">
        <v>196</v>
      </c>
      <c r="F236" s="352" t="s">
        <v>196</v>
      </c>
      <c r="G236" s="351" t="s">
        <v>523</v>
      </c>
      <c r="H236" s="351" t="s">
        <v>523</v>
      </c>
      <c r="I236" s="351" t="s">
        <v>523</v>
      </c>
    </row>
    <row r="237" spans="1:9" x14ac:dyDescent="0.25">
      <c r="A237" s="318" t="s">
        <v>88</v>
      </c>
      <c r="B237" s="353" t="s">
        <v>523</v>
      </c>
      <c r="C237" s="351" t="s">
        <v>579</v>
      </c>
      <c r="D237" s="351" t="s">
        <v>523</v>
      </c>
      <c r="E237" s="351" t="s">
        <v>523</v>
      </c>
      <c r="F237" s="351" t="s">
        <v>523</v>
      </c>
      <c r="G237" s="353" t="s">
        <v>523</v>
      </c>
      <c r="H237" s="353" t="s">
        <v>523</v>
      </c>
      <c r="I237" s="353" t="s">
        <v>523</v>
      </c>
    </row>
    <row r="238" spans="1:9" x14ac:dyDescent="0.25">
      <c r="A238" s="321" t="s">
        <v>608</v>
      </c>
      <c r="B238" s="351">
        <v>7275346.9410186997</v>
      </c>
      <c r="C238" s="351" t="s">
        <v>579</v>
      </c>
      <c r="D238" s="352" t="s">
        <v>196</v>
      </c>
      <c r="E238" s="352" t="s">
        <v>196</v>
      </c>
      <c r="F238" s="352" t="s">
        <v>196</v>
      </c>
      <c r="G238" s="351">
        <v>489781.06499535905</v>
      </c>
      <c r="H238" s="351">
        <v>32.089244234644681</v>
      </c>
      <c r="I238" s="351">
        <v>45.787711245390042</v>
      </c>
    </row>
    <row r="239" spans="1:9" x14ac:dyDescent="0.25">
      <c r="A239" s="307" t="s">
        <v>603</v>
      </c>
      <c r="B239" s="353">
        <v>6900391.8026401587</v>
      </c>
      <c r="C239" s="351" t="s">
        <v>579</v>
      </c>
      <c r="D239" s="351">
        <v>67.143364802995393</v>
      </c>
      <c r="E239" s="351">
        <v>4.6393852673657197</v>
      </c>
      <c r="F239" s="351">
        <v>6.6251876256970998</v>
      </c>
      <c r="G239" s="353">
        <v>463315.52408826712</v>
      </c>
      <c r="H239" s="353">
        <v>32.013576068219912</v>
      </c>
      <c r="I239" s="353">
        <v>45.716390383313303</v>
      </c>
    </row>
    <row r="240" spans="1:9" x14ac:dyDescent="0.25">
      <c r="A240" s="307" t="s">
        <v>604</v>
      </c>
      <c r="B240" s="353">
        <v>368504.73200550408</v>
      </c>
      <c r="C240" s="351" t="s">
        <v>579</v>
      </c>
      <c r="D240" s="351">
        <v>70.79246071620166</v>
      </c>
      <c r="E240" s="351">
        <v>0.10430192094477</v>
      </c>
      <c r="F240" s="351">
        <v>0.16232031354685</v>
      </c>
      <c r="G240" s="353">
        <v>26087.356764234068</v>
      </c>
      <c r="H240" s="353">
        <v>3.8435751425410003E-2</v>
      </c>
      <c r="I240" s="353">
        <v>5.9815803642629999E-2</v>
      </c>
    </row>
    <row r="241" spans="1:9" x14ac:dyDescent="0.25">
      <c r="A241" s="307" t="s">
        <v>605</v>
      </c>
      <c r="B241" s="353">
        <v>5787.6625596214753</v>
      </c>
      <c r="C241" s="351" t="s">
        <v>579</v>
      </c>
      <c r="D241" s="351">
        <v>59.589262354098253</v>
      </c>
      <c r="E241" s="351">
        <v>0.62659220241706004</v>
      </c>
      <c r="F241" s="351">
        <v>0.80766557619863999</v>
      </c>
      <c r="G241" s="353">
        <v>344.88254268227587</v>
      </c>
      <c r="H241" s="353">
        <v>3.6265042300800002E-3</v>
      </c>
      <c r="I241" s="353">
        <v>4.6744958160599998E-3</v>
      </c>
    </row>
    <row r="242" spans="1:9" x14ac:dyDescent="0.25">
      <c r="A242" s="307" t="s">
        <v>3372</v>
      </c>
      <c r="B242" s="351" t="s">
        <v>523</v>
      </c>
      <c r="C242" s="351" t="s">
        <v>579</v>
      </c>
      <c r="D242" s="352" t="s">
        <v>196</v>
      </c>
      <c r="E242" s="352" t="s">
        <v>196</v>
      </c>
      <c r="F242" s="352" t="s">
        <v>196</v>
      </c>
      <c r="G242" s="351" t="s">
        <v>523</v>
      </c>
      <c r="H242" s="351">
        <v>9.7455516189999999E-5</v>
      </c>
      <c r="I242" s="351">
        <v>1.256183293E-5</v>
      </c>
    </row>
    <row r="243" spans="1:9" x14ac:dyDescent="0.25">
      <c r="A243" s="318" t="s">
        <v>607</v>
      </c>
      <c r="B243" s="353" t="s">
        <v>523</v>
      </c>
      <c r="C243" s="351" t="s">
        <v>579</v>
      </c>
      <c r="D243" s="351" t="s">
        <v>523</v>
      </c>
      <c r="E243" s="351" t="s">
        <v>523</v>
      </c>
      <c r="F243" s="351" t="s">
        <v>523</v>
      </c>
      <c r="G243" s="353" t="s">
        <v>523</v>
      </c>
      <c r="H243" s="353">
        <v>9.7455516189999999E-5</v>
      </c>
      <c r="I243" s="353">
        <v>1.256183293E-5</v>
      </c>
    </row>
    <row r="244" spans="1:9" x14ac:dyDescent="0.25">
      <c r="A244" s="307" t="s">
        <v>582</v>
      </c>
      <c r="B244" s="353">
        <v>662.74381341579385</v>
      </c>
      <c r="C244" s="351" t="s">
        <v>579</v>
      </c>
      <c r="D244" s="351">
        <v>50.248073994006518</v>
      </c>
      <c r="E244" s="351">
        <v>47.605136115704603</v>
      </c>
      <c r="F244" s="351">
        <v>6.1362126024835497</v>
      </c>
      <c r="G244" s="353">
        <v>33.301600175586863</v>
      </c>
      <c r="H244" s="353">
        <v>3.1550009447499999E-2</v>
      </c>
      <c r="I244" s="353">
        <v>4.0667369401000001E-3</v>
      </c>
    </row>
    <row r="245" spans="1:9" x14ac:dyDescent="0.25">
      <c r="A245" s="307" t="s">
        <v>3363</v>
      </c>
      <c r="B245" s="353" t="s">
        <v>523</v>
      </c>
      <c r="C245" s="351" t="s">
        <v>579</v>
      </c>
      <c r="D245" s="351" t="s">
        <v>523</v>
      </c>
      <c r="E245" s="351" t="s">
        <v>523</v>
      </c>
      <c r="F245" s="351" t="s">
        <v>523</v>
      </c>
      <c r="G245" s="353" t="s">
        <v>523</v>
      </c>
      <c r="H245" s="353">
        <v>1.9584458055900002E-3</v>
      </c>
      <c r="I245" s="353">
        <v>2.75126384502E-3</v>
      </c>
    </row>
    <row r="246" spans="1:9" x14ac:dyDescent="0.25">
      <c r="A246" s="307" t="s">
        <v>3373</v>
      </c>
      <c r="B246" s="351" t="s">
        <v>550</v>
      </c>
      <c r="C246" s="351" t="s">
        <v>579</v>
      </c>
      <c r="D246" s="352" t="s">
        <v>196</v>
      </c>
      <c r="E246" s="352" t="s">
        <v>196</v>
      </c>
      <c r="F246" s="352" t="s">
        <v>196</v>
      </c>
      <c r="G246" s="351" t="s">
        <v>550</v>
      </c>
      <c r="H246" s="351" t="s">
        <v>550</v>
      </c>
      <c r="I246" s="351" t="s">
        <v>550</v>
      </c>
    </row>
    <row r="247" spans="1:9" x14ac:dyDescent="0.25">
      <c r="A247" s="321" t="s">
        <v>609</v>
      </c>
      <c r="B247" s="351">
        <v>5832942.3483651699</v>
      </c>
      <c r="C247" s="351" t="s">
        <v>579</v>
      </c>
      <c r="D247" s="352" t="s">
        <v>196</v>
      </c>
      <c r="E247" s="352" t="s">
        <v>196</v>
      </c>
      <c r="F247" s="352" t="s">
        <v>196</v>
      </c>
      <c r="G247" s="351">
        <v>410542.75702448451</v>
      </c>
      <c r="H247" s="351">
        <v>12.55614437939165</v>
      </c>
      <c r="I247" s="351">
        <v>4.1395436288617402</v>
      </c>
    </row>
    <row r="248" spans="1:9" x14ac:dyDescent="0.25">
      <c r="A248" s="307" t="s">
        <v>603</v>
      </c>
      <c r="B248" s="353">
        <v>509157.7754591406</v>
      </c>
      <c r="C248" s="351" t="s">
        <v>579</v>
      </c>
      <c r="D248" s="351">
        <v>67.143364802995393</v>
      </c>
      <c r="E248" s="351">
        <v>6.4971859341457296</v>
      </c>
      <c r="F248" s="351">
        <v>6.1414341372084902</v>
      </c>
      <c r="G248" s="353">
        <v>34186.566259934691</v>
      </c>
      <c r="H248" s="353">
        <v>3.3080927369740598</v>
      </c>
      <c r="I248" s="353">
        <v>3.1269589434299001</v>
      </c>
    </row>
    <row r="249" spans="1:9" x14ac:dyDescent="0.25">
      <c r="A249" s="307" t="s">
        <v>604</v>
      </c>
      <c r="B249" s="353">
        <v>5287253.5119992914</v>
      </c>
      <c r="C249" s="351" t="s">
        <v>579</v>
      </c>
      <c r="D249" s="351">
        <v>70.79246071620166</v>
      </c>
      <c r="E249" s="351">
        <v>0.19420456648574999</v>
      </c>
      <c r="F249" s="351">
        <v>0.18814347493101999</v>
      </c>
      <c r="G249" s="353">
        <v>374297.68654480908</v>
      </c>
      <c r="H249" s="353">
        <v>1.02680877619808</v>
      </c>
      <c r="I249" s="353">
        <v>0.99476224858879003</v>
      </c>
    </row>
    <row r="250" spans="1:9" x14ac:dyDescent="0.25">
      <c r="A250" s="307" t="s">
        <v>605</v>
      </c>
      <c r="B250" s="353">
        <v>23860.857915216009</v>
      </c>
      <c r="C250" s="351" t="s">
        <v>579</v>
      </c>
      <c r="D250" s="351">
        <v>59.589262354098238</v>
      </c>
      <c r="E250" s="351">
        <v>0.25455909593203002</v>
      </c>
      <c r="F250" s="351">
        <v>0.65047788376092996</v>
      </c>
      <c r="G250" s="353">
        <v>1421.8509223036683</v>
      </c>
      <c r="H250" s="353">
        <v>6.07399841906E-3</v>
      </c>
      <c r="I250" s="353">
        <v>1.5520960361409999E-2</v>
      </c>
    </row>
    <row r="251" spans="1:9" x14ac:dyDescent="0.25">
      <c r="A251" s="307" t="s">
        <v>3374</v>
      </c>
      <c r="B251" s="351" t="s">
        <v>523</v>
      </c>
      <c r="C251" s="351" t="s">
        <v>579</v>
      </c>
      <c r="D251" s="352" t="s">
        <v>196</v>
      </c>
      <c r="E251" s="352" t="s">
        <v>196</v>
      </c>
      <c r="F251" s="352" t="s">
        <v>196</v>
      </c>
      <c r="G251" s="351" t="s">
        <v>523</v>
      </c>
      <c r="H251" s="351">
        <v>1.0526893401586801</v>
      </c>
      <c r="I251" s="351">
        <v>1.3709364421000001E-4</v>
      </c>
    </row>
    <row r="252" spans="1:9" x14ac:dyDescent="0.25">
      <c r="A252" s="318" t="s">
        <v>607</v>
      </c>
      <c r="B252" s="353" t="s">
        <v>523</v>
      </c>
      <c r="C252" s="351" t="s">
        <v>579</v>
      </c>
      <c r="D252" s="351" t="s">
        <v>523</v>
      </c>
      <c r="E252" s="351" t="s">
        <v>523</v>
      </c>
      <c r="F252" s="351" t="s">
        <v>523</v>
      </c>
      <c r="G252" s="353" t="s">
        <v>523</v>
      </c>
      <c r="H252" s="353">
        <v>1.0526893401586801</v>
      </c>
      <c r="I252" s="353">
        <v>1.3709364421000001E-4</v>
      </c>
    </row>
    <row r="253" spans="1:9" x14ac:dyDescent="0.25">
      <c r="A253" s="307" t="s">
        <v>582</v>
      </c>
      <c r="B253" s="353">
        <v>12670.202991522168</v>
      </c>
      <c r="C253" s="351" t="s">
        <v>579</v>
      </c>
      <c r="D253" s="351">
        <v>50.248073994006518</v>
      </c>
      <c r="E253" s="351">
        <v>565.1314864248078</v>
      </c>
      <c r="F253" s="351">
        <v>7.5093565144669999E-2</v>
      </c>
      <c r="G253" s="353">
        <v>636.65329743708867</v>
      </c>
      <c r="H253" s="353">
        <v>7.1603306499029697</v>
      </c>
      <c r="I253" s="353">
        <v>9.5145071374E-4</v>
      </c>
    </row>
    <row r="254" spans="1:9" x14ac:dyDescent="0.25">
      <c r="A254" s="307" t="s">
        <v>3363</v>
      </c>
      <c r="B254" s="353" t="s">
        <v>523</v>
      </c>
      <c r="C254" s="351" t="s">
        <v>579</v>
      </c>
      <c r="D254" s="351" t="s">
        <v>523</v>
      </c>
      <c r="E254" s="351" t="s">
        <v>523</v>
      </c>
      <c r="F254" s="351" t="s">
        <v>523</v>
      </c>
      <c r="G254" s="353" t="s">
        <v>523</v>
      </c>
      <c r="H254" s="353">
        <v>2.1488777387999999E-3</v>
      </c>
      <c r="I254" s="353">
        <v>1.21293212369E-3</v>
      </c>
    </row>
    <row r="255" spans="1:9" x14ac:dyDescent="0.25">
      <c r="A255" s="307" t="s">
        <v>3373</v>
      </c>
      <c r="B255" s="351" t="s">
        <v>550</v>
      </c>
      <c r="C255" s="351" t="s">
        <v>579</v>
      </c>
      <c r="D255" s="352" t="s">
        <v>196</v>
      </c>
      <c r="E255" s="352" t="s">
        <v>196</v>
      </c>
      <c r="F255" s="352" t="s">
        <v>196</v>
      </c>
      <c r="G255" s="351" t="s">
        <v>550</v>
      </c>
      <c r="H255" s="351" t="s">
        <v>550</v>
      </c>
      <c r="I255" s="351" t="s">
        <v>550</v>
      </c>
    </row>
    <row r="256" spans="1:9" x14ac:dyDescent="0.25">
      <c r="A256" s="321" t="s">
        <v>610</v>
      </c>
      <c r="B256" s="351">
        <v>23342.475449176363</v>
      </c>
      <c r="C256" s="351" t="s">
        <v>579</v>
      </c>
      <c r="D256" s="352" t="s">
        <v>196</v>
      </c>
      <c r="E256" s="352" t="s">
        <v>196</v>
      </c>
      <c r="F256" s="352" t="s">
        <v>196</v>
      </c>
      <c r="G256" s="351">
        <v>1567.2923444890123</v>
      </c>
      <c r="H256" s="351">
        <v>0.73343558265860997</v>
      </c>
      <c r="I256" s="351">
        <v>7.4179466324320001E-2</v>
      </c>
    </row>
    <row r="257" spans="1:9" x14ac:dyDescent="0.25">
      <c r="A257" s="307" t="s">
        <v>603</v>
      </c>
      <c r="B257" s="353">
        <v>23342.475449176363</v>
      </c>
      <c r="C257" s="351" t="s">
        <v>579</v>
      </c>
      <c r="D257" s="351">
        <v>67.143364802995393</v>
      </c>
      <c r="E257" s="351">
        <v>31.42064277867707</v>
      </c>
      <c r="F257" s="351">
        <v>3.17787487817353</v>
      </c>
      <c r="G257" s="353">
        <v>1567.2923444890123</v>
      </c>
      <c r="H257" s="353">
        <v>0.73343558265860997</v>
      </c>
      <c r="I257" s="353">
        <v>7.4179466324320001E-2</v>
      </c>
    </row>
    <row r="258" spans="1:9" x14ac:dyDescent="0.25">
      <c r="A258" s="307" t="s">
        <v>604</v>
      </c>
      <c r="B258" s="353" t="s">
        <v>550</v>
      </c>
      <c r="C258" s="351" t="s">
        <v>579</v>
      </c>
      <c r="D258" s="351" t="s">
        <v>550</v>
      </c>
      <c r="E258" s="351" t="s">
        <v>550</v>
      </c>
      <c r="F258" s="351" t="s">
        <v>550</v>
      </c>
      <c r="G258" s="353" t="s">
        <v>550</v>
      </c>
      <c r="H258" s="353" t="s">
        <v>550</v>
      </c>
      <c r="I258" s="353" t="s">
        <v>550</v>
      </c>
    </row>
    <row r="259" spans="1:9" x14ac:dyDescent="0.25">
      <c r="A259" s="307" t="s">
        <v>605</v>
      </c>
      <c r="B259" s="353" t="s">
        <v>550</v>
      </c>
      <c r="C259" s="351" t="s">
        <v>579</v>
      </c>
      <c r="D259" s="351" t="s">
        <v>550</v>
      </c>
      <c r="E259" s="351" t="s">
        <v>550</v>
      </c>
      <c r="F259" s="351" t="s">
        <v>550</v>
      </c>
      <c r="G259" s="353" t="s">
        <v>550</v>
      </c>
      <c r="H259" s="353" t="s">
        <v>550</v>
      </c>
      <c r="I259" s="353" t="s">
        <v>550</v>
      </c>
    </row>
    <row r="260" spans="1:9" x14ac:dyDescent="0.25">
      <c r="A260" s="307" t="s">
        <v>3372</v>
      </c>
      <c r="B260" s="351" t="s">
        <v>550</v>
      </c>
      <c r="C260" s="351" t="s">
        <v>579</v>
      </c>
      <c r="D260" s="352" t="s">
        <v>196</v>
      </c>
      <c r="E260" s="352" t="s">
        <v>196</v>
      </c>
      <c r="F260" s="352" t="s">
        <v>196</v>
      </c>
      <c r="G260" s="351" t="s">
        <v>550</v>
      </c>
      <c r="H260" s="351" t="s">
        <v>550</v>
      </c>
      <c r="I260" s="351" t="s">
        <v>550</v>
      </c>
    </row>
    <row r="261" spans="1:9" x14ac:dyDescent="0.25">
      <c r="A261" s="307" t="s">
        <v>582</v>
      </c>
      <c r="B261" s="353" t="s">
        <v>550</v>
      </c>
      <c r="C261" s="351" t="s">
        <v>579</v>
      </c>
      <c r="D261" s="351" t="s">
        <v>550</v>
      </c>
      <c r="E261" s="351" t="s">
        <v>550</v>
      </c>
      <c r="F261" s="351" t="s">
        <v>550</v>
      </c>
      <c r="G261" s="353" t="s">
        <v>550</v>
      </c>
      <c r="H261" s="353" t="s">
        <v>550</v>
      </c>
      <c r="I261" s="353" t="s">
        <v>550</v>
      </c>
    </row>
    <row r="262" spans="1:9" x14ac:dyDescent="0.25">
      <c r="A262" s="307" t="s">
        <v>3363</v>
      </c>
      <c r="B262" s="353" t="s">
        <v>523</v>
      </c>
      <c r="C262" s="351" t="s">
        <v>579</v>
      </c>
      <c r="D262" s="351" t="s">
        <v>523</v>
      </c>
      <c r="E262" s="351" t="s">
        <v>548</v>
      </c>
      <c r="F262" s="351" t="s">
        <v>548</v>
      </c>
      <c r="G262" s="353" t="s">
        <v>523</v>
      </c>
      <c r="H262" s="353" t="s">
        <v>548</v>
      </c>
      <c r="I262" s="353" t="s">
        <v>548</v>
      </c>
    </row>
    <row r="263" spans="1:9" x14ac:dyDescent="0.25">
      <c r="A263" s="307" t="s">
        <v>3373</v>
      </c>
      <c r="B263" s="351" t="s">
        <v>550</v>
      </c>
      <c r="C263" s="351" t="s">
        <v>579</v>
      </c>
      <c r="D263" s="352" t="s">
        <v>196</v>
      </c>
      <c r="E263" s="352" t="s">
        <v>196</v>
      </c>
      <c r="F263" s="352" t="s">
        <v>196</v>
      </c>
      <c r="G263" s="351" t="s">
        <v>550</v>
      </c>
      <c r="H263" s="351" t="s">
        <v>550</v>
      </c>
      <c r="I263" s="351" t="s">
        <v>550</v>
      </c>
    </row>
    <row r="264" spans="1:9" x14ac:dyDescent="0.25">
      <c r="A264" s="321" t="s">
        <v>611</v>
      </c>
      <c r="B264" s="351" t="s">
        <v>550</v>
      </c>
      <c r="C264" s="351" t="s">
        <v>579</v>
      </c>
      <c r="D264" s="352" t="s">
        <v>196</v>
      </c>
      <c r="E264" s="352" t="s">
        <v>196</v>
      </c>
      <c r="F264" s="352" t="s">
        <v>196</v>
      </c>
      <c r="G264" s="351" t="s">
        <v>550</v>
      </c>
      <c r="H264" s="351" t="s">
        <v>555</v>
      </c>
      <c r="I264" s="351" t="s">
        <v>555</v>
      </c>
    </row>
    <row r="265" spans="1:9" x14ac:dyDescent="0.25">
      <c r="A265" s="312" t="s">
        <v>612</v>
      </c>
      <c r="B265" s="351" t="s">
        <v>550</v>
      </c>
      <c r="C265" s="351" t="s">
        <v>579</v>
      </c>
      <c r="D265" s="352" t="s">
        <v>196</v>
      </c>
      <c r="E265" s="352" t="s">
        <v>196</v>
      </c>
      <c r="F265" s="352" t="s">
        <v>196</v>
      </c>
      <c r="G265" s="351" t="s">
        <v>550</v>
      </c>
      <c r="H265" s="351" t="s">
        <v>555</v>
      </c>
      <c r="I265" s="351" t="s">
        <v>555</v>
      </c>
    </row>
    <row r="266" spans="1:9" x14ac:dyDescent="0.25">
      <c r="A266" s="318" t="s">
        <v>603</v>
      </c>
      <c r="B266" s="353" t="s">
        <v>550</v>
      </c>
      <c r="C266" s="351" t="s">
        <v>579</v>
      </c>
      <c r="D266" s="351" t="s">
        <v>550</v>
      </c>
      <c r="E266" s="351" t="s">
        <v>523</v>
      </c>
      <c r="F266" s="351" t="s">
        <v>523</v>
      </c>
      <c r="G266" s="353" t="s">
        <v>550</v>
      </c>
      <c r="H266" s="353" t="s">
        <v>523</v>
      </c>
      <c r="I266" s="353" t="s">
        <v>523</v>
      </c>
    </row>
    <row r="267" spans="1:9" x14ac:dyDescent="0.25">
      <c r="A267" s="318" t="s">
        <v>613</v>
      </c>
      <c r="B267" s="353" t="s">
        <v>550</v>
      </c>
      <c r="C267" s="351" t="s">
        <v>579</v>
      </c>
      <c r="D267" s="351" t="s">
        <v>550</v>
      </c>
      <c r="E267" s="351" t="s">
        <v>523</v>
      </c>
      <c r="F267" s="351" t="s">
        <v>523</v>
      </c>
      <c r="G267" s="353" t="s">
        <v>550</v>
      </c>
      <c r="H267" s="353" t="s">
        <v>523</v>
      </c>
      <c r="I267" s="353" t="s">
        <v>523</v>
      </c>
    </row>
    <row r="268" spans="1:9" x14ac:dyDescent="0.25">
      <c r="A268" s="318" t="s">
        <v>614</v>
      </c>
      <c r="B268" s="353" t="s">
        <v>550</v>
      </c>
      <c r="C268" s="351" t="s">
        <v>579</v>
      </c>
      <c r="D268" s="351" t="s">
        <v>550</v>
      </c>
      <c r="E268" s="351" t="s">
        <v>523</v>
      </c>
      <c r="F268" s="351" t="s">
        <v>523</v>
      </c>
      <c r="G268" s="353" t="s">
        <v>550</v>
      </c>
      <c r="H268" s="353" t="s">
        <v>523</v>
      </c>
      <c r="I268" s="353" t="s">
        <v>523</v>
      </c>
    </row>
    <row r="269" spans="1:9" x14ac:dyDescent="0.25">
      <c r="A269" s="318" t="s">
        <v>615</v>
      </c>
      <c r="B269" s="351" t="s">
        <v>550</v>
      </c>
      <c r="C269" s="351" t="s">
        <v>579</v>
      </c>
      <c r="D269" s="352" t="s">
        <v>196</v>
      </c>
      <c r="E269" s="352" t="s">
        <v>196</v>
      </c>
      <c r="F269" s="352" t="s">
        <v>196</v>
      </c>
      <c r="G269" s="351" t="s">
        <v>550</v>
      </c>
      <c r="H269" s="351" t="s">
        <v>523</v>
      </c>
      <c r="I269" s="351" t="s">
        <v>523</v>
      </c>
    </row>
    <row r="270" spans="1:9" x14ac:dyDescent="0.25">
      <c r="A270" s="318" t="s">
        <v>588</v>
      </c>
      <c r="B270" s="353" t="s">
        <v>550</v>
      </c>
      <c r="C270" s="351" t="s">
        <v>579</v>
      </c>
      <c r="D270" s="351" t="s">
        <v>550</v>
      </c>
      <c r="E270" s="351" t="s">
        <v>523</v>
      </c>
      <c r="F270" s="351" t="s">
        <v>523</v>
      </c>
      <c r="G270" s="353" t="s">
        <v>550</v>
      </c>
      <c r="H270" s="353" t="s">
        <v>523</v>
      </c>
      <c r="I270" s="353" t="s">
        <v>523</v>
      </c>
    </row>
    <row r="271" spans="1:9" x14ac:dyDescent="0.25">
      <c r="A271" s="318" t="s">
        <v>93</v>
      </c>
      <c r="B271" s="353" t="s">
        <v>550</v>
      </c>
      <c r="C271" s="351" t="s">
        <v>579</v>
      </c>
      <c r="D271" s="351" t="s">
        <v>550</v>
      </c>
      <c r="E271" s="351" t="s">
        <v>523</v>
      </c>
      <c r="F271" s="351" t="s">
        <v>523</v>
      </c>
      <c r="G271" s="353" t="s">
        <v>550</v>
      </c>
      <c r="H271" s="353" t="s">
        <v>523</v>
      </c>
      <c r="I271" s="353" t="s">
        <v>523</v>
      </c>
    </row>
    <row r="272" spans="1:9" x14ac:dyDescent="0.25">
      <c r="A272" s="318" t="s">
        <v>616</v>
      </c>
      <c r="B272" s="351" t="s">
        <v>550</v>
      </c>
      <c r="C272" s="351" t="s">
        <v>579</v>
      </c>
      <c r="D272" s="352" t="s">
        <v>196</v>
      </c>
      <c r="E272" s="352" t="s">
        <v>196</v>
      </c>
      <c r="F272" s="352" t="s">
        <v>196</v>
      </c>
      <c r="G272" s="351" t="s">
        <v>550</v>
      </c>
      <c r="H272" s="351" t="s">
        <v>521</v>
      </c>
      <c r="I272" s="351" t="s">
        <v>521</v>
      </c>
    </row>
    <row r="273" spans="1:10" x14ac:dyDescent="0.25">
      <c r="A273" s="67" t="s">
        <v>534</v>
      </c>
      <c r="B273" s="351">
        <v>650576.52184247714</v>
      </c>
      <c r="C273" s="351" t="s">
        <v>579</v>
      </c>
      <c r="D273" s="352" t="s">
        <v>196</v>
      </c>
      <c r="E273" s="352" t="s">
        <v>196</v>
      </c>
      <c r="F273" s="352" t="s">
        <v>196</v>
      </c>
      <c r="G273" s="351">
        <v>46055.912865416671</v>
      </c>
      <c r="H273" s="351">
        <v>3.5201759225</v>
      </c>
      <c r="I273" s="351">
        <v>1.1264562951999999</v>
      </c>
    </row>
    <row r="274" spans="1:10" x14ac:dyDescent="0.25">
      <c r="A274" s="307" t="s">
        <v>580</v>
      </c>
      <c r="B274" s="353">
        <v>650576.52184247714</v>
      </c>
      <c r="C274" s="351" t="s">
        <v>579</v>
      </c>
      <c r="D274" s="351">
        <v>70.79246071620166</v>
      </c>
      <c r="E274" s="351">
        <v>5.4108560704444404</v>
      </c>
      <c r="F274" s="351">
        <v>1.7314739425422201</v>
      </c>
      <c r="G274" s="353">
        <v>46055.912865416671</v>
      </c>
      <c r="H274" s="353">
        <v>3.5201759225</v>
      </c>
      <c r="I274" s="353">
        <v>1.1264562951999999</v>
      </c>
    </row>
    <row r="275" spans="1:10" x14ac:dyDescent="0.25">
      <c r="A275" s="307" t="s">
        <v>581</v>
      </c>
      <c r="B275" s="353" t="s">
        <v>550</v>
      </c>
      <c r="C275" s="351" t="s">
        <v>579</v>
      </c>
      <c r="D275" s="351" t="s">
        <v>550</v>
      </c>
      <c r="E275" s="351" t="s">
        <v>550</v>
      </c>
      <c r="F275" s="351" t="s">
        <v>550</v>
      </c>
      <c r="G275" s="353" t="s">
        <v>550</v>
      </c>
      <c r="H275" s="353" t="s">
        <v>550</v>
      </c>
      <c r="I275" s="353" t="s">
        <v>550</v>
      </c>
    </row>
    <row r="276" spans="1:10" x14ac:dyDescent="0.25">
      <c r="A276" s="307" t="s">
        <v>582</v>
      </c>
      <c r="B276" s="353" t="s">
        <v>523</v>
      </c>
      <c r="C276" s="351" t="s">
        <v>579</v>
      </c>
      <c r="D276" s="351" t="s">
        <v>523</v>
      </c>
      <c r="E276" s="351" t="s">
        <v>523</v>
      </c>
      <c r="F276" s="351" t="s">
        <v>523</v>
      </c>
      <c r="G276" s="353" t="s">
        <v>523</v>
      </c>
      <c r="H276" s="353" t="s">
        <v>523</v>
      </c>
      <c r="I276" s="353" t="s">
        <v>523</v>
      </c>
    </row>
    <row r="277" spans="1:10" x14ac:dyDescent="0.25">
      <c r="A277" s="307" t="s">
        <v>3363</v>
      </c>
      <c r="B277" s="353" t="s">
        <v>523</v>
      </c>
      <c r="C277" s="351" t="s">
        <v>579</v>
      </c>
      <c r="D277" s="351" t="s">
        <v>523</v>
      </c>
      <c r="E277" s="351" t="s">
        <v>548</v>
      </c>
      <c r="F277" s="351" t="s">
        <v>548</v>
      </c>
      <c r="G277" s="353" t="s">
        <v>523</v>
      </c>
      <c r="H277" s="353" t="s">
        <v>548</v>
      </c>
      <c r="I277" s="353" t="s">
        <v>548</v>
      </c>
    </row>
    <row r="278" spans="1:10" x14ac:dyDescent="0.25">
      <c r="A278" s="307" t="s">
        <v>3375</v>
      </c>
      <c r="B278" s="351" t="s">
        <v>523</v>
      </c>
      <c r="C278" s="351" t="s">
        <v>579</v>
      </c>
      <c r="D278" s="352" t="s">
        <v>196</v>
      </c>
      <c r="E278" s="352" t="s">
        <v>196</v>
      </c>
      <c r="F278" s="352" t="s">
        <v>196</v>
      </c>
      <c r="G278" s="351" t="s">
        <v>523</v>
      </c>
      <c r="H278" s="351" t="s">
        <v>521</v>
      </c>
      <c r="I278" s="351" t="s">
        <v>521</v>
      </c>
    </row>
    <row r="279" spans="1:10" x14ac:dyDescent="0.25">
      <c r="A279" s="67" t="s">
        <v>3376</v>
      </c>
      <c r="B279" s="351">
        <v>546204.87037064438</v>
      </c>
      <c r="C279" s="351" t="s">
        <v>579</v>
      </c>
      <c r="D279" s="352" t="s">
        <v>196</v>
      </c>
      <c r="E279" s="352" t="s">
        <v>196</v>
      </c>
      <c r="F279" s="352" t="s">
        <v>196</v>
      </c>
      <c r="G279" s="351">
        <v>38024.136018348065</v>
      </c>
      <c r="H279" s="351">
        <v>16.174692701572852</v>
      </c>
      <c r="I279" s="351">
        <v>0.73291389331867995</v>
      </c>
    </row>
    <row r="280" spans="1:10" x14ac:dyDescent="0.25">
      <c r="A280" s="307" t="s">
        <v>617</v>
      </c>
      <c r="B280" s="353">
        <v>270555.52902466076</v>
      </c>
      <c r="C280" s="351" t="s">
        <v>579</v>
      </c>
      <c r="D280" s="351">
        <v>71.174746954728036</v>
      </c>
      <c r="E280" s="351">
        <v>7.2747437896637797</v>
      </c>
      <c r="F280" s="351">
        <v>2.07984266172793</v>
      </c>
      <c r="G280" s="353">
        <v>19256.721315532806</v>
      </c>
      <c r="H280" s="353">
        <v>1.9682221545313501</v>
      </c>
      <c r="I280" s="353">
        <v>0.56271293163185998</v>
      </c>
    </row>
    <row r="281" spans="1:10" x14ac:dyDescent="0.25">
      <c r="A281" s="307" t="s">
        <v>618</v>
      </c>
      <c r="B281" s="353">
        <v>275649.34134598356</v>
      </c>
      <c r="C281" s="351" t="s">
        <v>579</v>
      </c>
      <c r="D281" s="351">
        <v>68.084380725071952</v>
      </c>
      <c r="E281" s="351">
        <v>51.538198777011146</v>
      </c>
      <c r="F281" s="351">
        <v>0.61745462860799005</v>
      </c>
      <c r="G281" s="353">
        <v>18767.414702815262</v>
      </c>
      <c r="H281" s="353">
        <v>14.2064705470415</v>
      </c>
      <c r="I281" s="353">
        <v>0.17020096168682</v>
      </c>
    </row>
    <row r="282" spans="1:10" x14ac:dyDescent="0.25">
      <c r="A282" s="307" t="s">
        <v>603</v>
      </c>
      <c r="B282" s="353" t="s">
        <v>523</v>
      </c>
      <c r="C282" s="351" t="s">
        <v>579</v>
      </c>
      <c r="D282" s="351" t="s">
        <v>523</v>
      </c>
      <c r="E282" s="351" t="s">
        <v>523</v>
      </c>
      <c r="F282" s="351" t="s">
        <v>523</v>
      </c>
      <c r="G282" s="353" t="s">
        <v>523</v>
      </c>
      <c r="H282" s="353" t="s">
        <v>523</v>
      </c>
      <c r="I282" s="353" t="s">
        <v>523</v>
      </c>
    </row>
    <row r="283" spans="1:10" x14ac:dyDescent="0.25">
      <c r="A283" s="307" t="s">
        <v>3377</v>
      </c>
      <c r="B283" s="351" t="s">
        <v>550</v>
      </c>
      <c r="C283" s="351" t="s">
        <v>579</v>
      </c>
      <c r="D283" s="352" t="s">
        <v>196</v>
      </c>
      <c r="E283" s="352" t="s">
        <v>196</v>
      </c>
      <c r="F283" s="352" t="s">
        <v>196</v>
      </c>
      <c r="G283" s="351" t="s">
        <v>550</v>
      </c>
      <c r="H283" s="351" t="s">
        <v>521</v>
      </c>
      <c r="I283" s="351" t="s">
        <v>521</v>
      </c>
    </row>
    <row r="284" spans="1:10" x14ac:dyDescent="0.25">
      <c r="A284" s="307" t="s">
        <v>582</v>
      </c>
      <c r="B284" s="353" t="s">
        <v>548</v>
      </c>
      <c r="C284" s="351" t="s">
        <v>579</v>
      </c>
      <c r="D284" s="351" t="s">
        <v>548</v>
      </c>
      <c r="E284" s="351" t="s">
        <v>523</v>
      </c>
      <c r="F284" s="351" t="s">
        <v>523</v>
      </c>
      <c r="G284" s="353" t="s">
        <v>548</v>
      </c>
      <c r="H284" s="353" t="s">
        <v>523</v>
      </c>
      <c r="I284" s="353" t="s">
        <v>523</v>
      </c>
      <c r="J284" s="65" t="s">
        <v>521</v>
      </c>
    </row>
    <row r="285" spans="1:10" x14ac:dyDescent="0.25">
      <c r="A285" s="307" t="s">
        <v>3363</v>
      </c>
      <c r="B285" s="353" t="s">
        <v>523</v>
      </c>
      <c r="C285" s="351" t="s">
        <v>579</v>
      </c>
      <c r="D285" s="351" t="s">
        <v>523</v>
      </c>
      <c r="E285" s="351" t="s">
        <v>548</v>
      </c>
      <c r="F285" s="351" t="s">
        <v>548</v>
      </c>
      <c r="G285" s="353" t="s">
        <v>523</v>
      </c>
      <c r="H285" s="353" t="s">
        <v>548</v>
      </c>
      <c r="I285" s="353" t="s">
        <v>548</v>
      </c>
      <c r="J285" s="65" t="s">
        <v>521</v>
      </c>
    </row>
    <row r="286" spans="1:10" x14ac:dyDescent="0.25">
      <c r="A286" s="307" t="s">
        <v>3378</v>
      </c>
      <c r="B286" s="351" t="s">
        <v>550</v>
      </c>
      <c r="C286" s="351" t="s">
        <v>579</v>
      </c>
      <c r="D286" s="352" t="s">
        <v>196</v>
      </c>
      <c r="E286" s="352" t="s">
        <v>196</v>
      </c>
      <c r="F286" s="352" t="s">
        <v>196</v>
      </c>
      <c r="G286" s="351" t="s">
        <v>550</v>
      </c>
      <c r="H286" s="351" t="s">
        <v>521</v>
      </c>
      <c r="I286" s="351" t="s">
        <v>521</v>
      </c>
      <c r="J286" s="65" t="s">
        <v>521</v>
      </c>
    </row>
    <row r="287" spans="1:10" x14ac:dyDescent="0.25">
      <c r="A287" s="67" t="s">
        <v>3379</v>
      </c>
      <c r="B287" s="351">
        <v>644614.3919557624</v>
      </c>
      <c r="C287" s="351" t="s">
        <v>579</v>
      </c>
      <c r="D287" s="352" t="s">
        <v>196</v>
      </c>
      <c r="E287" s="352" t="s">
        <v>196</v>
      </c>
      <c r="F287" s="352" t="s">
        <v>196</v>
      </c>
      <c r="G287" s="351">
        <v>32390.631664594664</v>
      </c>
      <c r="H287" s="351">
        <v>42.78562494471668</v>
      </c>
      <c r="I287" s="351">
        <v>22.8286814646106</v>
      </c>
      <c r="J287" s="65" t="s">
        <v>521</v>
      </c>
    </row>
    <row r="288" spans="1:10" x14ac:dyDescent="0.25">
      <c r="A288" s="315" t="s">
        <v>580</v>
      </c>
      <c r="B288" s="351" t="s">
        <v>619</v>
      </c>
      <c r="C288" s="351" t="s">
        <v>579</v>
      </c>
      <c r="D288" s="351" t="s">
        <v>619</v>
      </c>
      <c r="E288" s="351" t="s">
        <v>619</v>
      </c>
      <c r="F288" s="351" t="s">
        <v>619</v>
      </c>
      <c r="G288" s="351" t="s">
        <v>619</v>
      </c>
      <c r="H288" s="351">
        <v>40.930380256173969</v>
      </c>
      <c r="I288" s="351">
        <v>22.744244376797859</v>
      </c>
      <c r="J288" s="65" t="s">
        <v>521</v>
      </c>
    </row>
    <row r="289" spans="1:10" x14ac:dyDescent="0.25">
      <c r="A289" s="315" t="s">
        <v>581</v>
      </c>
      <c r="B289" s="351" t="s">
        <v>550</v>
      </c>
      <c r="C289" s="351" t="s">
        <v>579</v>
      </c>
      <c r="D289" s="351" t="s">
        <v>550</v>
      </c>
      <c r="E289" s="351" t="s">
        <v>550</v>
      </c>
      <c r="F289" s="351" t="s">
        <v>550</v>
      </c>
      <c r="G289" s="351" t="s">
        <v>550</v>
      </c>
      <c r="H289" s="351" t="s">
        <v>550</v>
      </c>
      <c r="I289" s="351" t="s">
        <v>550</v>
      </c>
      <c r="J289" s="65" t="s">
        <v>521</v>
      </c>
    </row>
    <row r="290" spans="1:10" x14ac:dyDescent="0.25">
      <c r="A290" s="315" t="s">
        <v>582</v>
      </c>
      <c r="B290" s="351">
        <v>644614.3919557624</v>
      </c>
      <c r="C290" s="351" t="s">
        <v>579</v>
      </c>
      <c r="D290" s="351">
        <v>50.248073994006511</v>
      </c>
      <c r="E290" s="351">
        <v>2.8780689846434999</v>
      </c>
      <c r="F290" s="351">
        <v>0.13098852409508999</v>
      </c>
      <c r="G290" s="351">
        <v>32390.631664594664</v>
      </c>
      <c r="H290" s="351">
        <v>1.8552446885427101</v>
      </c>
      <c r="I290" s="351">
        <v>8.4437087812739994E-2</v>
      </c>
      <c r="J290" s="65" t="s">
        <v>521</v>
      </c>
    </row>
    <row r="291" spans="1:10" x14ac:dyDescent="0.25">
      <c r="A291" s="315" t="s">
        <v>3366</v>
      </c>
      <c r="B291" s="351" t="s">
        <v>595</v>
      </c>
      <c r="C291" s="351" t="s">
        <v>579</v>
      </c>
      <c r="D291" s="351" t="s">
        <v>595</v>
      </c>
      <c r="E291" s="351" t="s">
        <v>550</v>
      </c>
      <c r="F291" s="351" t="s">
        <v>550</v>
      </c>
      <c r="G291" s="351" t="s">
        <v>595</v>
      </c>
      <c r="H291" s="351" t="s">
        <v>550</v>
      </c>
      <c r="I291" s="351" t="s">
        <v>550</v>
      </c>
      <c r="J291" s="65" t="s">
        <v>521</v>
      </c>
    </row>
    <row r="292" spans="1:10" x14ac:dyDescent="0.25">
      <c r="A292" s="315" t="s">
        <v>3368</v>
      </c>
      <c r="B292" s="351" t="s">
        <v>523</v>
      </c>
      <c r="C292" s="351" t="s">
        <v>579</v>
      </c>
      <c r="D292" s="351" t="s">
        <v>523</v>
      </c>
      <c r="E292" s="351" t="s">
        <v>620</v>
      </c>
      <c r="F292" s="351" t="s">
        <v>620</v>
      </c>
      <c r="G292" s="351" t="s">
        <v>523</v>
      </c>
      <c r="H292" s="351" t="s">
        <v>620</v>
      </c>
      <c r="I292" s="351" t="s">
        <v>620</v>
      </c>
      <c r="J292" s="65" t="s">
        <v>521</v>
      </c>
    </row>
    <row r="293" spans="1:10" x14ac:dyDescent="0.25">
      <c r="A293" s="322" t="s">
        <v>621</v>
      </c>
      <c r="B293" s="351">
        <v>644614.3919557624</v>
      </c>
      <c r="C293" s="351" t="s">
        <v>579</v>
      </c>
      <c r="D293" s="352" t="s">
        <v>196</v>
      </c>
      <c r="E293" s="352" t="s">
        <v>196</v>
      </c>
      <c r="F293" s="352" t="s">
        <v>196</v>
      </c>
      <c r="G293" s="351">
        <v>32390.631664594664</v>
      </c>
      <c r="H293" s="351" t="s">
        <v>620</v>
      </c>
      <c r="I293" s="351" t="s">
        <v>620</v>
      </c>
      <c r="J293" s="65" t="s">
        <v>521</v>
      </c>
    </row>
    <row r="294" spans="1:10" x14ac:dyDescent="0.25">
      <c r="A294" s="315" t="s">
        <v>580</v>
      </c>
      <c r="B294" s="353" t="s">
        <v>548</v>
      </c>
      <c r="C294" s="351" t="s">
        <v>579</v>
      </c>
      <c r="D294" s="351" t="s">
        <v>548</v>
      </c>
      <c r="E294" s="351" t="s">
        <v>548</v>
      </c>
      <c r="F294" s="351" t="s">
        <v>548</v>
      </c>
      <c r="G294" s="353" t="s">
        <v>548</v>
      </c>
      <c r="H294" s="353" t="s">
        <v>548</v>
      </c>
      <c r="I294" s="353" t="s">
        <v>548</v>
      </c>
      <c r="J294" s="65" t="s">
        <v>521</v>
      </c>
    </row>
    <row r="295" spans="1:10" x14ac:dyDescent="0.25">
      <c r="A295" s="315" t="s">
        <v>581</v>
      </c>
      <c r="B295" s="353" t="s">
        <v>550</v>
      </c>
      <c r="C295" s="351" t="s">
        <v>579</v>
      </c>
      <c r="D295" s="351" t="s">
        <v>550</v>
      </c>
      <c r="E295" s="351" t="s">
        <v>550</v>
      </c>
      <c r="F295" s="351" t="s">
        <v>550</v>
      </c>
      <c r="G295" s="353" t="s">
        <v>550</v>
      </c>
      <c r="H295" s="353" t="s">
        <v>550</v>
      </c>
      <c r="I295" s="353" t="s">
        <v>550</v>
      </c>
      <c r="J295" s="65" t="s">
        <v>521</v>
      </c>
    </row>
    <row r="296" spans="1:10" x14ac:dyDescent="0.25">
      <c r="A296" s="315" t="s">
        <v>582</v>
      </c>
      <c r="B296" s="353">
        <v>644614.3919557624</v>
      </c>
      <c r="C296" s="351" t="s">
        <v>579</v>
      </c>
      <c r="D296" s="351">
        <v>50.248073994006511</v>
      </c>
      <c r="E296" s="351" t="s">
        <v>548</v>
      </c>
      <c r="F296" s="351" t="s">
        <v>548</v>
      </c>
      <c r="G296" s="353">
        <v>32390.631664594664</v>
      </c>
      <c r="H296" s="353" t="s">
        <v>548</v>
      </c>
      <c r="I296" s="353" t="s">
        <v>548</v>
      </c>
      <c r="J296" s="65" t="s">
        <v>521</v>
      </c>
    </row>
    <row r="297" spans="1:10" x14ac:dyDescent="0.25">
      <c r="A297" s="315" t="s">
        <v>3366</v>
      </c>
      <c r="B297" s="353" t="s">
        <v>523</v>
      </c>
      <c r="C297" s="351" t="s">
        <v>579</v>
      </c>
      <c r="D297" s="351" t="s">
        <v>523</v>
      </c>
      <c r="E297" s="351" t="s">
        <v>550</v>
      </c>
      <c r="F297" s="351" t="s">
        <v>550</v>
      </c>
      <c r="G297" s="353" t="s">
        <v>523</v>
      </c>
      <c r="H297" s="353" t="s">
        <v>550</v>
      </c>
      <c r="I297" s="353" t="s">
        <v>550</v>
      </c>
      <c r="J297" s="65" t="s">
        <v>521</v>
      </c>
    </row>
    <row r="298" spans="1:10" x14ac:dyDescent="0.25">
      <c r="A298" s="315" t="s">
        <v>3368</v>
      </c>
      <c r="B298" s="353" t="s">
        <v>523</v>
      </c>
      <c r="C298" s="351" t="s">
        <v>579</v>
      </c>
      <c r="D298" s="351" t="s">
        <v>523</v>
      </c>
      <c r="E298" s="351" t="s">
        <v>550</v>
      </c>
      <c r="F298" s="351" t="s">
        <v>550</v>
      </c>
      <c r="G298" s="353" t="s">
        <v>523</v>
      </c>
      <c r="H298" s="353" t="s">
        <v>550</v>
      </c>
      <c r="I298" s="353" t="s">
        <v>550</v>
      </c>
      <c r="J298" s="65" t="s">
        <v>521</v>
      </c>
    </row>
    <row r="299" spans="1:10" x14ac:dyDescent="0.25">
      <c r="A299" s="322" t="s">
        <v>3380</v>
      </c>
      <c r="B299" s="351" t="s">
        <v>595</v>
      </c>
      <c r="C299" s="351" t="s">
        <v>579</v>
      </c>
      <c r="D299" s="352" t="s">
        <v>196</v>
      </c>
      <c r="E299" s="352" t="s">
        <v>196</v>
      </c>
      <c r="F299" s="352" t="s">
        <v>196</v>
      </c>
      <c r="G299" s="351" t="s">
        <v>595</v>
      </c>
      <c r="H299" s="351">
        <v>42.78562494471668</v>
      </c>
      <c r="I299" s="351">
        <v>22.8286814646106</v>
      </c>
      <c r="J299" s="65" t="s">
        <v>521</v>
      </c>
    </row>
    <row r="300" spans="1:10" x14ac:dyDescent="0.25">
      <c r="A300" s="311" t="s">
        <v>622</v>
      </c>
      <c r="B300" s="351" t="s">
        <v>595</v>
      </c>
      <c r="C300" s="351" t="s">
        <v>579</v>
      </c>
      <c r="D300" s="352" t="s">
        <v>196</v>
      </c>
      <c r="E300" s="352" t="s">
        <v>196</v>
      </c>
      <c r="F300" s="352" t="s">
        <v>196</v>
      </c>
      <c r="G300" s="351" t="s">
        <v>595</v>
      </c>
      <c r="H300" s="351">
        <v>42.78562494471668</v>
      </c>
      <c r="I300" s="351">
        <v>22.8286814646106</v>
      </c>
      <c r="J300" s="65" t="s">
        <v>521</v>
      </c>
    </row>
    <row r="301" spans="1:10" x14ac:dyDescent="0.25">
      <c r="A301" s="312" t="s">
        <v>586</v>
      </c>
      <c r="B301" s="353" t="s">
        <v>523</v>
      </c>
      <c r="C301" s="351" t="s">
        <v>579</v>
      </c>
      <c r="D301" s="351" t="s">
        <v>523</v>
      </c>
      <c r="E301" s="351" t="s">
        <v>523</v>
      </c>
      <c r="F301" s="351" t="s">
        <v>523</v>
      </c>
      <c r="G301" s="353" t="s">
        <v>523</v>
      </c>
      <c r="H301" s="353">
        <v>40.930380256173969</v>
      </c>
      <c r="I301" s="353">
        <v>22.744244376797859</v>
      </c>
      <c r="J301" s="65" t="s">
        <v>521</v>
      </c>
    </row>
    <row r="302" spans="1:10" x14ac:dyDescent="0.25">
      <c r="A302" s="312" t="s">
        <v>587</v>
      </c>
      <c r="B302" s="353" t="s">
        <v>550</v>
      </c>
      <c r="C302" s="351" t="s">
        <v>579</v>
      </c>
      <c r="D302" s="351" t="s">
        <v>550</v>
      </c>
      <c r="E302" s="351" t="s">
        <v>550</v>
      </c>
      <c r="F302" s="351" t="s">
        <v>550</v>
      </c>
      <c r="G302" s="353" t="s">
        <v>550</v>
      </c>
      <c r="H302" s="353" t="s">
        <v>550</v>
      </c>
      <c r="I302" s="353" t="s">
        <v>550</v>
      </c>
      <c r="J302" s="65" t="s">
        <v>521</v>
      </c>
    </row>
    <row r="303" spans="1:10" x14ac:dyDescent="0.25">
      <c r="A303" s="312" t="s">
        <v>588</v>
      </c>
      <c r="B303" s="353" t="s">
        <v>523</v>
      </c>
      <c r="C303" s="351" t="s">
        <v>579</v>
      </c>
      <c r="D303" s="351" t="s">
        <v>523</v>
      </c>
      <c r="E303" s="351" t="s">
        <v>523</v>
      </c>
      <c r="F303" s="351" t="s">
        <v>523</v>
      </c>
      <c r="G303" s="353" t="s">
        <v>523</v>
      </c>
      <c r="H303" s="353">
        <v>1.8552446885427101</v>
      </c>
      <c r="I303" s="353">
        <v>8.4437087812739994E-2</v>
      </c>
      <c r="J303" s="65" t="s">
        <v>521</v>
      </c>
    </row>
    <row r="304" spans="1:10" x14ac:dyDescent="0.25">
      <c r="A304" s="312" t="s">
        <v>589</v>
      </c>
      <c r="B304" s="353" t="s">
        <v>550</v>
      </c>
      <c r="C304" s="351" t="s">
        <v>579</v>
      </c>
      <c r="D304" s="351" t="s">
        <v>550</v>
      </c>
      <c r="E304" s="351" t="s">
        <v>550</v>
      </c>
      <c r="F304" s="351" t="s">
        <v>550</v>
      </c>
      <c r="G304" s="353" t="s">
        <v>550</v>
      </c>
      <c r="H304" s="353" t="s">
        <v>550</v>
      </c>
      <c r="I304" s="353" t="s">
        <v>550</v>
      </c>
      <c r="J304" s="65" t="s">
        <v>521</v>
      </c>
    </row>
    <row r="305" spans="1:10" x14ac:dyDescent="0.25">
      <c r="A305" s="312" t="s">
        <v>93</v>
      </c>
      <c r="B305" s="353" t="s">
        <v>523</v>
      </c>
      <c r="C305" s="351" t="s">
        <v>579</v>
      </c>
      <c r="D305" s="351" t="s">
        <v>523</v>
      </c>
      <c r="E305" s="351" t="s">
        <v>548</v>
      </c>
      <c r="F305" s="351" t="s">
        <v>548</v>
      </c>
      <c r="G305" s="353" t="s">
        <v>523</v>
      </c>
      <c r="H305" s="353" t="s">
        <v>548</v>
      </c>
      <c r="I305" s="353" t="s">
        <v>548</v>
      </c>
      <c r="J305" s="65" t="s">
        <v>521</v>
      </c>
    </row>
    <row r="306" spans="1:10" x14ac:dyDescent="0.25">
      <c r="A306" s="308" t="s">
        <v>623</v>
      </c>
      <c r="B306" s="351">
        <v>11350565.440672889</v>
      </c>
      <c r="C306" s="351" t="s">
        <v>579</v>
      </c>
      <c r="D306" s="352" t="s">
        <v>196</v>
      </c>
      <c r="E306" s="352" t="s">
        <v>196</v>
      </c>
      <c r="F306" s="352" t="s">
        <v>196</v>
      </c>
      <c r="G306" s="351">
        <v>586285.4434706961</v>
      </c>
      <c r="H306" s="351">
        <v>205.34813377159594</v>
      </c>
      <c r="I306" s="351">
        <v>4.1002059296026401</v>
      </c>
      <c r="J306" s="351" t="s">
        <v>583</v>
      </c>
    </row>
    <row r="307" spans="1:10" x14ac:dyDescent="0.25">
      <c r="A307" s="307" t="s">
        <v>580</v>
      </c>
      <c r="B307" s="351">
        <v>2244284.3614724921</v>
      </c>
      <c r="C307" s="351" t="s">
        <v>579</v>
      </c>
      <c r="D307" s="351">
        <v>67.197268126614205</v>
      </c>
      <c r="E307" s="351">
        <v>9.4999509612768396</v>
      </c>
      <c r="F307" s="351">
        <v>0.57001685543420999</v>
      </c>
      <c r="G307" s="351">
        <v>150809.77799023423</v>
      </c>
      <c r="H307" s="351">
        <v>21.320591377149189</v>
      </c>
      <c r="I307" s="351">
        <v>1.2792799144267299</v>
      </c>
      <c r="J307" s="351" t="s">
        <v>521</v>
      </c>
    </row>
    <row r="308" spans="1:10" x14ac:dyDescent="0.25">
      <c r="A308" s="307" t="s">
        <v>581</v>
      </c>
      <c r="B308" s="351">
        <v>112366.54296457814</v>
      </c>
      <c r="C308" s="351" t="s">
        <v>579</v>
      </c>
      <c r="D308" s="351">
        <v>90.475845936581024</v>
      </c>
      <c r="E308" s="351">
        <v>31.31951642816826</v>
      </c>
      <c r="F308" s="351">
        <v>1.4249999999999701</v>
      </c>
      <c r="G308" s="351">
        <v>10166.458029689384</v>
      </c>
      <c r="H308" s="351">
        <v>3.5192657883555798</v>
      </c>
      <c r="I308" s="351">
        <v>0.16012232372452001</v>
      </c>
      <c r="J308" s="351" t="s">
        <v>521</v>
      </c>
    </row>
    <row r="309" spans="1:10" x14ac:dyDescent="0.25">
      <c r="A309" s="307" t="s">
        <v>582</v>
      </c>
      <c r="B309" s="351">
        <v>8464063.9996716734</v>
      </c>
      <c r="C309" s="351" t="s">
        <v>579</v>
      </c>
      <c r="D309" s="351">
        <v>50.248817526340829</v>
      </c>
      <c r="E309" s="351">
        <v>4.4986853631150696</v>
      </c>
      <c r="F309" s="351">
        <v>8.9994847365319999E-2</v>
      </c>
      <c r="G309" s="351">
        <v>425309.20745077246</v>
      </c>
      <c r="H309" s="351">
        <v>38.07716082779217</v>
      </c>
      <c r="I309" s="351">
        <v>0.76172214774073999</v>
      </c>
      <c r="J309" s="351" t="s">
        <v>521</v>
      </c>
    </row>
    <row r="310" spans="1:10" x14ac:dyDescent="0.25">
      <c r="A310" s="307" t="s">
        <v>3361</v>
      </c>
      <c r="B310" s="351" t="s">
        <v>550</v>
      </c>
      <c r="C310" s="351" t="s">
        <v>579</v>
      </c>
      <c r="D310" s="351" t="s">
        <v>550</v>
      </c>
      <c r="E310" s="351" t="s">
        <v>550</v>
      </c>
      <c r="F310" s="351" t="s">
        <v>550</v>
      </c>
      <c r="G310" s="351" t="s">
        <v>550</v>
      </c>
      <c r="H310" s="351" t="s">
        <v>550</v>
      </c>
      <c r="I310" s="351" t="s">
        <v>550</v>
      </c>
      <c r="J310" s="351" t="s">
        <v>550</v>
      </c>
    </row>
    <row r="311" spans="1:10" x14ac:dyDescent="0.25">
      <c r="A311" s="307" t="s">
        <v>3362</v>
      </c>
      <c r="B311" s="351" t="s">
        <v>550</v>
      </c>
      <c r="C311" s="351" t="s">
        <v>579</v>
      </c>
      <c r="D311" s="351" t="s">
        <v>550</v>
      </c>
      <c r="E311" s="351" t="s">
        <v>550</v>
      </c>
      <c r="F311" s="351" t="s">
        <v>550</v>
      </c>
      <c r="G311" s="351" t="s">
        <v>550</v>
      </c>
      <c r="H311" s="351" t="s">
        <v>550</v>
      </c>
      <c r="I311" s="351" t="s">
        <v>550</v>
      </c>
      <c r="J311" s="351" t="s">
        <v>550</v>
      </c>
    </row>
    <row r="312" spans="1:10" x14ac:dyDescent="0.25">
      <c r="A312" s="307" t="s">
        <v>3363</v>
      </c>
      <c r="B312" s="351">
        <v>529850.53656414582</v>
      </c>
      <c r="C312" s="351" t="s">
        <v>579</v>
      </c>
      <c r="D312" s="351">
        <v>97.591405250278996</v>
      </c>
      <c r="E312" s="351">
        <v>268.8137615220773</v>
      </c>
      <c r="F312" s="351">
        <v>3.5841834869610198</v>
      </c>
      <c r="G312" s="351">
        <v>51708.858435909322</v>
      </c>
      <c r="H312" s="351">
        <v>142.43111577829899</v>
      </c>
      <c r="I312" s="351">
        <v>1.8990815437106501</v>
      </c>
      <c r="J312" s="351" t="s">
        <v>521</v>
      </c>
    </row>
    <row r="313" spans="1:10" x14ac:dyDescent="0.25">
      <c r="A313" s="320" t="s">
        <v>3381</v>
      </c>
      <c r="B313" s="351">
        <v>4223544.2202831479</v>
      </c>
      <c r="C313" s="351" t="s">
        <v>579</v>
      </c>
      <c r="D313" s="352" t="s">
        <v>196</v>
      </c>
      <c r="E313" s="352" t="s">
        <v>196</v>
      </c>
      <c r="F313" s="352" t="s">
        <v>196</v>
      </c>
      <c r="G313" s="351">
        <v>227130.02298152124</v>
      </c>
      <c r="H313" s="351">
        <v>43.127051806573057</v>
      </c>
      <c r="I313" s="351">
        <v>1.1609958550767701</v>
      </c>
      <c r="J313" s="351" t="s">
        <v>583</v>
      </c>
    </row>
    <row r="314" spans="1:10" x14ac:dyDescent="0.25">
      <c r="A314" s="307" t="s">
        <v>580</v>
      </c>
      <c r="B314" s="351">
        <v>802613.81053188839</v>
      </c>
      <c r="C314" s="351" t="s">
        <v>579</v>
      </c>
      <c r="D314" s="351">
        <v>68.457376341550798</v>
      </c>
      <c r="E314" s="351">
        <v>9.5</v>
      </c>
      <c r="F314" s="351">
        <v>0.56999999999999995</v>
      </c>
      <c r="G314" s="351">
        <v>54944.835684507634</v>
      </c>
      <c r="H314" s="351">
        <v>7.6248312000529399</v>
      </c>
      <c r="I314" s="351">
        <v>0.45748987200317998</v>
      </c>
      <c r="J314" s="351" t="s">
        <v>521</v>
      </c>
    </row>
    <row r="315" spans="1:10" x14ac:dyDescent="0.25">
      <c r="A315" s="307" t="s">
        <v>581</v>
      </c>
      <c r="B315" s="351">
        <v>102339.36264828738</v>
      </c>
      <c r="C315" s="351" t="s">
        <v>579</v>
      </c>
      <c r="D315" s="351">
        <v>90.484267022339296</v>
      </c>
      <c r="E315" s="351">
        <v>9.5</v>
      </c>
      <c r="F315" s="351">
        <v>1.425</v>
      </c>
      <c r="G315" s="351">
        <v>9260.1022167636511</v>
      </c>
      <c r="H315" s="351">
        <v>0.97222394515873001</v>
      </c>
      <c r="I315" s="351">
        <v>0.14583359177381</v>
      </c>
      <c r="J315" s="351" t="s">
        <v>521</v>
      </c>
    </row>
    <row r="316" spans="1:10" x14ac:dyDescent="0.25">
      <c r="A316" s="307" t="s">
        <v>582</v>
      </c>
      <c r="B316" s="351">
        <v>3242414.5271654259</v>
      </c>
      <c r="C316" s="351" t="s">
        <v>579</v>
      </c>
      <c r="D316" s="351">
        <v>50.248073994006511</v>
      </c>
      <c r="E316" s="351">
        <v>4.5</v>
      </c>
      <c r="F316" s="351">
        <v>0.09</v>
      </c>
      <c r="G316" s="351">
        <v>162925.08508024996</v>
      </c>
      <c r="H316" s="351">
        <v>14.590865372244419</v>
      </c>
      <c r="I316" s="351">
        <v>0.29181730744488998</v>
      </c>
      <c r="J316" s="351" t="s">
        <v>521</v>
      </c>
    </row>
    <row r="317" spans="1:10" x14ac:dyDescent="0.25">
      <c r="A317" s="307" t="s">
        <v>3361</v>
      </c>
      <c r="B317" s="351" t="s">
        <v>550</v>
      </c>
      <c r="C317" s="351" t="s">
        <v>579</v>
      </c>
      <c r="D317" s="351" t="s">
        <v>550</v>
      </c>
      <c r="E317" s="351" t="s">
        <v>550</v>
      </c>
      <c r="F317" s="351" t="s">
        <v>550</v>
      </c>
      <c r="G317" s="351" t="s">
        <v>550</v>
      </c>
      <c r="H317" s="351" t="s">
        <v>550</v>
      </c>
      <c r="I317" s="351" t="s">
        <v>550</v>
      </c>
      <c r="J317" s="351" t="s">
        <v>550</v>
      </c>
    </row>
    <row r="318" spans="1:10" x14ac:dyDescent="0.25">
      <c r="A318" s="307" t="s">
        <v>3362</v>
      </c>
      <c r="B318" s="351" t="s">
        <v>550</v>
      </c>
      <c r="C318" s="351" t="s">
        <v>579</v>
      </c>
      <c r="D318" s="351" t="s">
        <v>550</v>
      </c>
      <c r="E318" s="351" t="s">
        <v>550</v>
      </c>
      <c r="F318" s="351" t="s">
        <v>550</v>
      </c>
      <c r="G318" s="351" t="s">
        <v>550</v>
      </c>
      <c r="H318" s="351" t="s">
        <v>550</v>
      </c>
      <c r="I318" s="351" t="s">
        <v>550</v>
      </c>
      <c r="J318" s="351" t="s">
        <v>550</v>
      </c>
    </row>
    <row r="319" spans="1:10" x14ac:dyDescent="0.25">
      <c r="A319" s="307" t="s">
        <v>3363</v>
      </c>
      <c r="B319" s="351">
        <v>76176.519937545774</v>
      </c>
      <c r="C319" s="351" t="s">
        <v>579</v>
      </c>
      <c r="D319" s="351">
        <v>96.731829689896188</v>
      </c>
      <c r="E319" s="351">
        <v>261.74904426540229</v>
      </c>
      <c r="F319" s="351">
        <v>3.4899872568719901</v>
      </c>
      <c r="G319" s="351">
        <v>7368.6941529676596</v>
      </c>
      <c r="H319" s="351">
        <v>19.939131289116968</v>
      </c>
      <c r="I319" s="351">
        <v>0.26585508385488998</v>
      </c>
      <c r="J319" s="351" t="s">
        <v>521</v>
      </c>
    </row>
    <row r="320" spans="1:10" x14ac:dyDescent="0.25">
      <c r="A320" s="312" t="s">
        <v>624</v>
      </c>
      <c r="B320" s="351">
        <v>4223544.2202831479</v>
      </c>
      <c r="C320" s="351" t="s">
        <v>579</v>
      </c>
      <c r="D320" s="352" t="s">
        <v>196</v>
      </c>
      <c r="E320" s="352" t="s">
        <v>196</v>
      </c>
      <c r="F320" s="352" t="s">
        <v>196</v>
      </c>
      <c r="G320" s="351">
        <v>227130.02298152124</v>
      </c>
      <c r="H320" s="351">
        <v>43.127051806573057</v>
      </c>
      <c r="I320" s="351">
        <v>1.1609958550767701</v>
      </c>
      <c r="J320" s="351" t="s">
        <v>583</v>
      </c>
    </row>
    <row r="321" spans="1:10" x14ac:dyDescent="0.25">
      <c r="A321" s="318" t="s">
        <v>586</v>
      </c>
      <c r="B321" s="353">
        <v>802613.81053188839</v>
      </c>
      <c r="C321" s="351" t="s">
        <v>579</v>
      </c>
      <c r="D321" s="351">
        <v>68.457376341550798</v>
      </c>
      <c r="E321" s="351">
        <v>9.5</v>
      </c>
      <c r="F321" s="351">
        <v>0.56999999999999995</v>
      </c>
      <c r="G321" s="353">
        <v>54944.835684507634</v>
      </c>
      <c r="H321" s="353">
        <v>7.6248312000529399</v>
      </c>
      <c r="I321" s="353">
        <v>0.45748987200317998</v>
      </c>
      <c r="J321" s="353" t="s">
        <v>521</v>
      </c>
    </row>
    <row r="322" spans="1:10" x14ac:dyDescent="0.25">
      <c r="A322" s="318" t="s">
        <v>587</v>
      </c>
      <c r="B322" s="353">
        <v>102339.36264828738</v>
      </c>
      <c r="C322" s="351" t="s">
        <v>579</v>
      </c>
      <c r="D322" s="351">
        <v>90.484267022339296</v>
      </c>
      <c r="E322" s="351">
        <v>9.5</v>
      </c>
      <c r="F322" s="351">
        <v>1.425</v>
      </c>
      <c r="G322" s="353">
        <v>9260.1022167636511</v>
      </c>
      <c r="H322" s="353">
        <v>0.97222394515873001</v>
      </c>
      <c r="I322" s="353">
        <v>0.14583359177381</v>
      </c>
      <c r="J322" s="353" t="s">
        <v>521</v>
      </c>
    </row>
    <row r="323" spans="1:10" x14ac:dyDescent="0.25">
      <c r="A323" s="318" t="s">
        <v>588</v>
      </c>
      <c r="B323" s="353">
        <v>3242414.5271654259</v>
      </c>
      <c r="C323" s="351" t="s">
        <v>579</v>
      </c>
      <c r="D323" s="351">
        <v>50.248073994006511</v>
      </c>
      <c r="E323" s="351">
        <v>4.5</v>
      </c>
      <c r="F323" s="351">
        <v>0.09</v>
      </c>
      <c r="G323" s="353">
        <v>162925.08508024996</v>
      </c>
      <c r="H323" s="353">
        <v>14.590865372244419</v>
      </c>
      <c r="I323" s="353">
        <v>0.29181730744488998</v>
      </c>
      <c r="J323" s="353" t="s">
        <v>521</v>
      </c>
    </row>
    <row r="324" spans="1:10" x14ac:dyDescent="0.25">
      <c r="A324" s="318" t="s">
        <v>589</v>
      </c>
      <c r="B324" s="353" t="s">
        <v>550</v>
      </c>
      <c r="C324" s="351" t="s">
        <v>579</v>
      </c>
      <c r="D324" s="351" t="s">
        <v>550</v>
      </c>
      <c r="E324" s="351" t="s">
        <v>550</v>
      </c>
      <c r="F324" s="351" t="s">
        <v>550</v>
      </c>
      <c r="G324" s="353" t="s">
        <v>550</v>
      </c>
      <c r="H324" s="353" t="s">
        <v>550</v>
      </c>
      <c r="I324" s="353" t="s">
        <v>550</v>
      </c>
      <c r="J324" s="353" t="s">
        <v>550</v>
      </c>
    </row>
    <row r="325" spans="1:10" x14ac:dyDescent="0.25">
      <c r="A325" s="318" t="s">
        <v>590</v>
      </c>
      <c r="B325" s="353" t="s">
        <v>550</v>
      </c>
      <c r="C325" s="351" t="s">
        <v>579</v>
      </c>
      <c r="D325" s="351" t="s">
        <v>550</v>
      </c>
      <c r="E325" s="351" t="s">
        <v>550</v>
      </c>
      <c r="F325" s="351" t="s">
        <v>550</v>
      </c>
      <c r="G325" s="353" t="s">
        <v>550</v>
      </c>
      <c r="H325" s="353" t="s">
        <v>550</v>
      </c>
      <c r="I325" s="353" t="s">
        <v>550</v>
      </c>
      <c r="J325" s="353" t="s">
        <v>550</v>
      </c>
    </row>
    <row r="326" spans="1:10" x14ac:dyDescent="0.25">
      <c r="A326" s="318" t="s">
        <v>93</v>
      </c>
      <c r="B326" s="353">
        <v>76176.519937545774</v>
      </c>
      <c r="C326" s="351" t="s">
        <v>579</v>
      </c>
      <c r="D326" s="351">
        <v>96.731829689896188</v>
      </c>
      <c r="E326" s="351">
        <v>261.74904426540229</v>
      </c>
      <c r="F326" s="351">
        <v>3.4899872568719901</v>
      </c>
      <c r="G326" s="353">
        <v>7368.6941529676596</v>
      </c>
      <c r="H326" s="353">
        <v>19.939131289116968</v>
      </c>
      <c r="I326" s="353">
        <v>0.26585508385488998</v>
      </c>
      <c r="J326" s="353" t="s">
        <v>521</v>
      </c>
    </row>
    <row r="327" spans="1:10" x14ac:dyDescent="0.25">
      <c r="A327" s="320" t="s">
        <v>3382</v>
      </c>
      <c r="B327" s="351">
        <v>7122906.3888648106</v>
      </c>
      <c r="C327" s="351" t="s">
        <v>579</v>
      </c>
      <c r="D327" s="352" t="s">
        <v>196</v>
      </c>
      <c r="E327" s="352" t="s">
        <v>196</v>
      </c>
      <c r="F327" s="352" t="s">
        <v>196</v>
      </c>
      <c r="G327" s="351">
        <v>358897.51072027022</v>
      </c>
      <c r="H327" s="351">
        <v>162.20807697148538</v>
      </c>
      <c r="I327" s="351">
        <v>2.9373316220328798</v>
      </c>
      <c r="J327" s="351" t="s">
        <v>583</v>
      </c>
    </row>
    <row r="328" spans="1:10" x14ac:dyDescent="0.25">
      <c r="A328" s="307" t="s">
        <v>580</v>
      </c>
      <c r="B328" s="351">
        <v>1441653.2392910132</v>
      </c>
      <c r="C328" s="351" t="s">
        <v>579</v>
      </c>
      <c r="D328" s="351">
        <v>66.495636541257568</v>
      </c>
      <c r="E328" s="351">
        <v>9.5</v>
      </c>
      <c r="F328" s="351">
        <v>0.56999999999999995</v>
      </c>
      <c r="G328" s="351">
        <v>95863.649818421836</v>
      </c>
      <c r="H328" s="351">
        <v>13.695705773264629</v>
      </c>
      <c r="I328" s="351">
        <v>0.82174234639587995</v>
      </c>
      <c r="J328" s="351" t="s">
        <v>521</v>
      </c>
    </row>
    <row r="329" spans="1:10" x14ac:dyDescent="0.25">
      <c r="A329" s="307" t="s">
        <v>581</v>
      </c>
      <c r="B329" s="351">
        <v>8899.3961168497008</v>
      </c>
      <c r="C329" s="351" t="s">
        <v>579</v>
      </c>
      <c r="D329" s="351">
        <v>90.484267022339282</v>
      </c>
      <c r="E329" s="351">
        <v>284.99999999999949</v>
      </c>
      <c r="F329" s="351">
        <v>1.4249999999999099</v>
      </c>
      <c r="G329" s="351">
        <v>805.25533457459767</v>
      </c>
      <c r="H329" s="351">
        <v>2.5363278933021598</v>
      </c>
      <c r="I329" s="351">
        <v>1.2681639466510001E-2</v>
      </c>
      <c r="J329" s="351" t="s">
        <v>521</v>
      </c>
    </row>
    <row r="330" spans="1:10" x14ac:dyDescent="0.25">
      <c r="A330" s="307" t="s">
        <v>582</v>
      </c>
      <c r="B330" s="351">
        <v>5218679.7368303481</v>
      </c>
      <c r="C330" s="351" t="s">
        <v>579</v>
      </c>
      <c r="D330" s="351">
        <v>50.248073994006518</v>
      </c>
      <c r="E330" s="351">
        <v>4.5</v>
      </c>
      <c r="F330" s="351">
        <v>0.09</v>
      </c>
      <c r="G330" s="351">
        <v>262228.6055672738</v>
      </c>
      <c r="H330" s="351">
        <v>23.484058815736571</v>
      </c>
      <c r="I330" s="351">
        <v>0.46968117631473</v>
      </c>
      <c r="J330" s="351" t="s">
        <v>521</v>
      </c>
    </row>
    <row r="331" spans="1:10" x14ac:dyDescent="0.25">
      <c r="A331" s="307" t="s">
        <v>3361</v>
      </c>
      <c r="B331" s="351" t="s">
        <v>550</v>
      </c>
      <c r="C331" s="351" t="s">
        <v>579</v>
      </c>
      <c r="D331" s="351" t="s">
        <v>550</v>
      </c>
      <c r="E331" s="351" t="s">
        <v>550</v>
      </c>
      <c r="F331" s="351" t="s">
        <v>550</v>
      </c>
      <c r="G331" s="351" t="s">
        <v>550</v>
      </c>
      <c r="H331" s="351" t="s">
        <v>550</v>
      </c>
      <c r="I331" s="351" t="s">
        <v>550</v>
      </c>
      <c r="J331" s="351" t="s">
        <v>550</v>
      </c>
    </row>
    <row r="332" spans="1:10" x14ac:dyDescent="0.25">
      <c r="A332" s="307" t="s">
        <v>3362</v>
      </c>
      <c r="B332" s="351" t="s">
        <v>550</v>
      </c>
      <c r="C332" s="351" t="s">
        <v>579</v>
      </c>
      <c r="D332" s="351" t="s">
        <v>550</v>
      </c>
      <c r="E332" s="351" t="s">
        <v>550</v>
      </c>
      <c r="F332" s="351" t="s">
        <v>550</v>
      </c>
      <c r="G332" s="351" t="s">
        <v>550</v>
      </c>
      <c r="H332" s="351" t="s">
        <v>550</v>
      </c>
      <c r="I332" s="351" t="s">
        <v>550</v>
      </c>
      <c r="J332" s="351" t="s">
        <v>550</v>
      </c>
    </row>
    <row r="333" spans="1:10" x14ac:dyDescent="0.25">
      <c r="A333" s="307" t="s">
        <v>3363</v>
      </c>
      <c r="B333" s="351">
        <v>453674.0166266</v>
      </c>
      <c r="C333" s="351" t="s">
        <v>579</v>
      </c>
      <c r="D333" s="351">
        <v>97.735736802039924</v>
      </c>
      <c r="E333" s="351">
        <v>270.00000000000006</v>
      </c>
      <c r="F333" s="351">
        <v>3.6</v>
      </c>
      <c r="G333" s="351">
        <v>44340.16428294166</v>
      </c>
      <c r="H333" s="351">
        <v>122.49198448918202</v>
      </c>
      <c r="I333" s="351">
        <v>1.63322645985576</v>
      </c>
      <c r="J333" s="351" t="s">
        <v>521</v>
      </c>
    </row>
    <row r="334" spans="1:10" x14ac:dyDescent="0.25">
      <c r="A334" s="311" t="s">
        <v>625</v>
      </c>
      <c r="B334" s="351">
        <v>7122906.3888648106</v>
      </c>
      <c r="C334" s="351" t="s">
        <v>579</v>
      </c>
      <c r="D334" s="352" t="s">
        <v>196</v>
      </c>
      <c r="E334" s="352" t="s">
        <v>196</v>
      </c>
      <c r="F334" s="352" t="s">
        <v>196</v>
      </c>
      <c r="G334" s="351">
        <v>358897.51072027022</v>
      </c>
      <c r="H334" s="351">
        <v>162.20807697148538</v>
      </c>
      <c r="I334" s="351">
        <v>2.9373316220328798</v>
      </c>
      <c r="J334" s="351" t="s">
        <v>583</v>
      </c>
    </row>
    <row r="335" spans="1:10" x14ac:dyDescent="0.25">
      <c r="A335" s="312" t="s">
        <v>626</v>
      </c>
      <c r="B335" s="351">
        <v>7122906.3888648106</v>
      </c>
      <c r="C335" s="351" t="s">
        <v>579</v>
      </c>
      <c r="D335" s="352" t="s">
        <v>196</v>
      </c>
      <c r="E335" s="352" t="s">
        <v>196</v>
      </c>
      <c r="F335" s="352" t="s">
        <v>196</v>
      </c>
      <c r="G335" s="351">
        <v>358897.51072027022</v>
      </c>
      <c r="H335" s="351">
        <v>162.20807697148538</v>
      </c>
      <c r="I335" s="351">
        <v>2.9373316220328798</v>
      </c>
      <c r="J335" s="351" t="s">
        <v>583</v>
      </c>
    </row>
    <row r="336" spans="1:10" x14ac:dyDescent="0.25">
      <c r="A336" s="318" t="s">
        <v>586</v>
      </c>
      <c r="B336" s="353">
        <v>1441653.2392910132</v>
      </c>
      <c r="C336" s="351" t="s">
        <v>579</v>
      </c>
      <c r="D336" s="351">
        <v>66.495636541257568</v>
      </c>
      <c r="E336" s="351">
        <v>9.5</v>
      </c>
      <c r="F336" s="351">
        <v>0.56999999999999995</v>
      </c>
      <c r="G336" s="353">
        <v>95863.649818421836</v>
      </c>
      <c r="H336" s="353">
        <v>13.695705773264629</v>
      </c>
      <c r="I336" s="353">
        <v>0.82174234639587995</v>
      </c>
      <c r="J336" s="353" t="s">
        <v>521</v>
      </c>
    </row>
    <row r="337" spans="1:10" x14ac:dyDescent="0.25">
      <c r="A337" s="318" t="s">
        <v>587</v>
      </c>
      <c r="B337" s="353">
        <v>8899.3961168497008</v>
      </c>
      <c r="C337" s="351" t="s">
        <v>579</v>
      </c>
      <c r="D337" s="351">
        <v>90.484267022339282</v>
      </c>
      <c r="E337" s="351">
        <v>284.99999999999949</v>
      </c>
      <c r="F337" s="351">
        <v>1.4249999999999099</v>
      </c>
      <c r="G337" s="353">
        <v>805.25533457459767</v>
      </c>
      <c r="H337" s="353">
        <v>2.5363278933021598</v>
      </c>
      <c r="I337" s="353">
        <v>1.2681639466510001E-2</v>
      </c>
      <c r="J337" s="353" t="s">
        <v>521</v>
      </c>
    </row>
    <row r="338" spans="1:10" x14ac:dyDescent="0.25">
      <c r="A338" s="318" t="s">
        <v>588</v>
      </c>
      <c r="B338" s="353">
        <v>5218679.7368303481</v>
      </c>
      <c r="C338" s="351" t="s">
        <v>579</v>
      </c>
      <c r="D338" s="351">
        <v>50.248073994006518</v>
      </c>
      <c r="E338" s="351">
        <v>4.5</v>
      </c>
      <c r="F338" s="351">
        <v>0.09</v>
      </c>
      <c r="G338" s="353">
        <v>262228.6055672738</v>
      </c>
      <c r="H338" s="353">
        <v>23.484058815736571</v>
      </c>
      <c r="I338" s="353">
        <v>0.46968117631473</v>
      </c>
      <c r="J338" s="353" t="s">
        <v>521</v>
      </c>
    </row>
    <row r="339" spans="1:10" x14ac:dyDescent="0.25">
      <c r="A339" s="318" t="s">
        <v>589</v>
      </c>
      <c r="B339" s="353" t="s">
        <v>550</v>
      </c>
      <c r="C339" s="351" t="s">
        <v>579</v>
      </c>
      <c r="D339" s="351" t="s">
        <v>550</v>
      </c>
      <c r="E339" s="351" t="s">
        <v>550</v>
      </c>
      <c r="F339" s="351" t="s">
        <v>550</v>
      </c>
      <c r="G339" s="353" t="s">
        <v>550</v>
      </c>
      <c r="H339" s="353" t="s">
        <v>550</v>
      </c>
      <c r="I339" s="353" t="s">
        <v>550</v>
      </c>
      <c r="J339" s="353" t="s">
        <v>550</v>
      </c>
    </row>
    <row r="340" spans="1:10" x14ac:dyDescent="0.25">
      <c r="A340" s="318" t="s">
        <v>590</v>
      </c>
      <c r="B340" s="353" t="s">
        <v>550</v>
      </c>
      <c r="C340" s="351" t="s">
        <v>579</v>
      </c>
      <c r="D340" s="351" t="s">
        <v>550</v>
      </c>
      <c r="E340" s="351" t="s">
        <v>550</v>
      </c>
      <c r="F340" s="351" t="s">
        <v>550</v>
      </c>
      <c r="G340" s="353" t="s">
        <v>550</v>
      </c>
      <c r="H340" s="353" t="s">
        <v>550</v>
      </c>
      <c r="I340" s="353" t="s">
        <v>550</v>
      </c>
      <c r="J340" s="353" t="s">
        <v>550</v>
      </c>
    </row>
    <row r="341" spans="1:10" x14ac:dyDescent="0.25">
      <c r="A341" s="318" t="s">
        <v>93</v>
      </c>
      <c r="B341" s="353">
        <v>453674.0166266</v>
      </c>
      <c r="C341" s="351" t="s">
        <v>579</v>
      </c>
      <c r="D341" s="351">
        <v>97.735736802039924</v>
      </c>
      <c r="E341" s="351">
        <v>270.00000000000006</v>
      </c>
      <c r="F341" s="351">
        <v>3.6</v>
      </c>
      <c r="G341" s="353">
        <v>44340.16428294166</v>
      </c>
      <c r="H341" s="353">
        <v>122.49198448918202</v>
      </c>
      <c r="I341" s="353">
        <v>1.63322645985576</v>
      </c>
      <c r="J341" s="353" t="s">
        <v>521</v>
      </c>
    </row>
    <row r="342" spans="1:10" x14ac:dyDescent="0.25">
      <c r="A342" s="320" t="s">
        <v>540</v>
      </c>
      <c r="B342" s="351">
        <v>4114.8315249317002</v>
      </c>
      <c r="C342" s="351" t="s">
        <v>579</v>
      </c>
      <c r="D342" s="352" t="s">
        <v>196</v>
      </c>
      <c r="E342" s="352" t="s">
        <v>196</v>
      </c>
      <c r="F342" s="352" t="s">
        <v>196</v>
      </c>
      <c r="G342" s="351">
        <v>257.90976890459297</v>
      </c>
      <c r="H342" s="351">
        <v>1.300499353749E-2</v>
      </c>
      <c r="I342" s="351">
        <v>1.87845249299E-3</v>
      </c>
      <c r="J342" s="351" t="s">
        <v>583</v>
      </c>
    </row>
    <row r="343" spans="1:10" x14ac:dyDescent="0.25">
      <c r="A343" s="307" t="s">
        <v>580</v>
      </c>
      <c r="B343" s="351">
        <v>17.3116495903528</v>
      </c>
      <c r="C343" s="351" t="s">
        <v>579</v>
      </c>
      <c r="D343" s="351">
        <v>74.659973794072144</v>
      </c>
      <c r="E343" s="351">
        <v>3.14261395692282</v>
      </c>
      <c r="F343" s="351">
        <v>2.75514054400566</v>
      </c>
      <c r="G343" s="351">
        <v>1.2924873047479</v>
      </c>
      <c r="H343" s="351">
        <v>5.4403831620000003E-5</v>
      </c>
      <c r="I343" s="351">
        <v>4.7696027669999998E-5</v>
      </c>
      <c r="J343" s="351" t="s">
        <v>521</v>
      </c>
    </row>
    <row r="344" spans="1:10" x14ac:dyDescent="0.25">
      <c r="A344" s="307" t="s">
        <v>581</v>
      </c>
      <c r="B344" s="351">
        <v>1127.7841994410535</v>
      </c>
      <c r="C344" s="351" t="s">
        <v>579</v>
      </c>
      <c r="D344" s="351">
        <v>89.645233903118736</v>
      </c>
      <c r="E344" s="351">
        <v>9.4999999999999893</v>
      </c>
      <c r="F344" s="351">
        <v>1.4249999999969001</v>
      </c>
      <c r="G344" s="351">
        <v>101.10047835113475</v>
      </c>
      <c r="H344" s="351">
        <v>1.071394989469E-2</v>
      </c>
      <c r="I344" s="351">
        <v>1.6070924842E-3</v>
      </c>
      <c r="J344" s="351" t="s">
        <v>521</v>
      </c>
    </row>
    <row r="345" spans="1:10" x14ac:dyDescent="0.25">
      <c r="A345" s="307" t="s">
        <v>582</v>
      </c>
      <c r="B345" s="351">
        <v>2969.7356759002942</v>
      </c>
      <c r="C345" s="351" t="s">
        <v>579</v>
      </c>
      <c r="D345" s="351">
        <v>52.367220594999388</v>
      </c>
      <c r="E345" s="351">
        <v>0.75314440585758002</v>
      </c>
      <c r="F345" s="351">
        <v>7.5314440586429998E-2</v>
      </c>
      <c r="G345" s="351">
        <v>155.51680324871032</v>
      </c>
      <c r="H345" s="351">
        <v>2.2366398111799998E-3</v>
      </c>
      <c r="I345" s="351">
        <v>2.2366398112E-4</v>
      </c>
      <c r="J345" s="351" t="s">
        <v>521</v>
      </c>
    </row>
    <row r="346" spans="1:10" x14ac:dyDescent="0.25">
      <c r="A346" s="307" t="s">
        <v>3361</v>
      </c>
      <c r="B346" s="351" t="s">
        <v>550</v>
      </c>
      <c r="C346" s="351" t="s">
        <v>579</v>
      </c>
      <c r="D346" s="351" t="s">
        <v>550</v>
      </c>
      <c r="E346" s="351" t="s">
        <v>550</v>
      </c>
      <c r="F346" s="351" t="s">
        <v>550</v>
      </c>
      <c r="G346" s="351" t="s">
        <v>550</v>
      </c>
      <c r="H346" s="351" t="s">
        <v>550</v>
      </c>
      <c r="I346" s="351" t="s">
        <v>550</v>
      </c>
      <c r="J346" s="351" t="s">
        <v>550</v>
      </c>
    </row>
    <row r="347" spans="1:10" x14ac:dyDescent="0.25">
      <c r="A347" s="307" t="s">
        <v>3362</v>
      </c>
      <c r="B347" s="351" t="s">
        <v>550</v>
      </c>
      <c r="C347" s="351" t="s">
        <v>579</v>
      </c>
      <c r="D347" s="351" t="s">
        <v>550</v>
      </c>
      <c r="E347" s="351" t="s">
        <v>550</v>
      </c>
      <c r="F347" s="351" t="s">
        <v>550</v>
      </c>
      <c r="G347" s="351" t="s">
        <v>550</v>
      </c>
      <c r="H347" s="351" t="s">
        <v>550</v>
      </c>
      <c r="I347" s="351" t="s">
        <v>550</v>
      </c>
      <c r="J347" s="351" t="s">
        <v>550</v>
      </c>
    </row>
    <row r="348" spans="1:10" x14ac:dyDescent="0.25">
      <c r="A348" s="307" t="s">
        <v>3363</v>
      </c>
      <c r="B348" s="351" t="s">
        <v>523</v>
      </c>
      <c r="C348" s="351" t="s">
        <v>579</v>
      </c>
      <c r="D348" s="351" t="s">
        <v>555</v>
      </c>
      <c r="E348" s="351" t="s">
        <v>521</v>
      </c>
      <c r="F348" s="351" t="s">
        <v>521</v>
      </c>
      <c r="G348" s="351" t="s">
        <v>523</v>
      </c>
      <c r="H348" s="351" t="s">
        <v>521</v>
      </c>
      <c r="I348" s="351" t="s">
        <v>521</v>
      </c>
      <c r="J348" s="351" t="s">
        <v>521</v>
      </c>
    </row>
    <row r="349" spans="1:10" x14ac:dyDescent="0.25">
      <c r="A349" s="314" t="s">
        <v>627</v>
      </c>
      <c r="B349" s="351">
        <v>4114.8315249317002</v>
      </c>
      <c r="C349" s="351" t="s">
        <v>579</v>
      </c>
      <c r="D349" s="352" t="s">
        <v>196</v>
      </c>
      <c r="E349" s="352" t="s">
        <v>196</v>
      </c>
      <c r="F349" s="352" t="s">
        <v>196</v>
      </c>
      <c r="G349" s="351">
        <v>257.90976890459297</v>
      </c>
      <c r="H349" s="351">
        <v>1.300499353749E-2</v>
      </c>
      <c r="I349" s="351">
        <v>1.87845249299E-3</v>
      </c>
      <c r="J349" s="351" t="s">
        <v>583</v>
      </c>
    </row>
    <row r="350" spans="1:10" x14ac:dyDescent="0.25">
      <c r="A350" s="307" t="s">
        <v>580</v>
      </c>
      <c r="B350" s="353">
        <v>17.3116495903528</v>
      </c>
      <c r="C350" s="351" t="s">
        <v>579</v>
      </c>
      <c r="D350" s="351">
        <v>74.659973794072144</v>
      </c>
      <c r="E350" s="351">
        <v>3.14261395692282</v>
      </c>
      <c r="F350" s="351">
        <v>2.75514054400566</v>
      </c>
      <c r="G350" s="353">
        <v>1.2924873047479</v>
      </c>
      <c r="H350" s="353">
        <v>5.4403831620000003E-5</v>
      </c>
      <c r="I350" s="353">
        <v>4.7696027669999998E-5</v>
      </c>
      <c r="J350" s="353" t="s">
        <v>521</v>
      </c>
    </row>
    <row r="351" spans="1:10" x14ac:dyDescent="0.25">
      <c r="A351" s="307" t="s">
        <v>581</v>
      </c>
      <c r="B351" s="353">
        <v>1127.7841994410535</v>
      </c>
      <c r="C351" s="351" t="s">
        <v>579</v>
      </c>
      <c r="D351" s="351">
        <v>89.645233903118736</v>
      </c>
      <c r="E351" s="351">
        <v>9.4999999999999893</v>
      </c>
      <c r="F351" s="351">
        <v>1.4249999999969001</v>
      </c>
      <c r="G351" s="353">
        <v>101.10047835113475</v>
      </c>
      <c r="H351" s="353">
        <v>1.071394989469E-2</v>
      </c>
      <c r="I351" s="353">
        <v>1.6070924842E-3</v>
      </c>
      <c r="J351" s="353" t="s">
        <v>521</v>
      </c>
    </row>
    <row r="352" spans="1:10" x14ac:dyDescent="0.25">
      <c r="A352" s="307" t="s">
        <v>582</v>
      </c>
      <c r="B352" s="353">
        <v>2969.7356759002942</v>
      </c>
      <c r="C352" s="351" t="s">
        <v>579</v>
      </c>
      <c r="D352" s="351">
        <v>52.367220594999388</v>
      </c>
      <c r="E352" s="351">
        <v>0.75314440585758002</v>
      </c>
      <c r="F352" s="351">
        <v>7.5314440586429998E-2</v>
      </c>
      <c r="G352" s="353">
        <v>155.51680324871032</v>
      </c>
      <c r="H352" s="353">
        <v>2.2366398111799998E-3</v>
      </c>
      <c r="I352" s="353">
        <v>2.2366398112E-4</v>
      </c>
      <c r="J352" s="353" t="s">
        <v>521</v>
      </c>
    </row>
    <row r="353" spans="1:10" x14ac:dyDescent="0.25">
      <c r="A353" s="307" t="s">
        <v>3361</v>
      </c>
      <c r="B353" s="353" t="s">
        <v>550</v>
      </c>
      <c r="C353" s="351" t="s">
        <v>579</v>
      </c>
      <c r="D353" s="351" t="s">
        <v>550</v>
      </c>
      <c r="E353" s="351" t="s">
        <v>550</v>
      </c>
      <c r="F353" s="351" t="s">
        <v>550</v>
      </c>
      <c r="G353" s="353" t="s">
        <v>550</v>
      </c>
      <c r="H353" s="353" t="s">
        <v>550</v>
      </c>
      <c r="I353" s="353" t="s">
        <v>550</v>
      </c>
      <c r="J353" s="353" t="s">
        <v>550</v>
      </c>
    </row>
    <row r="354" spans="1:10" x14ac:dyDescent="0.25">
      <c r="A354" s="307" t="s">
        <v>3362</v>
      </c>
      <c r="B354" s="353" t="s">
        <v>550</v>
      </c>
      <c r="C354" s="351" t="s">
        <v>579</v>
      </c>
      <c r="D354" s="351" t="s">
        <v>550</v>
      </c>
      <c r="E354" s="351" t="s">
        <v>550</v>
      </c>
      <c r="F354" s="351" t="s">
        <v>550</v>
      </c>
      <c r="G354" s="353" t="s">
        <v>550</v>
      </c>
      <c r="H354" s="353" t="s">
        <v>550</v>
      </c>
      <c r="I354" s="353" t="s">
        <v>550</v>
      </c>
      <c r="J354" s="353" t="s">
        <v>550</v>
      </c>
    </row>
    <row r="355" spans="1:10" x14ac:dyDescent="0.25">
      <c r="A355" s="307" t="s">
        <v>3363</v>
      </c>
      <c r="B355" s="353" t="s">
        <v>523</v>
      </c>
      <c r="C355" s="351" t="s">
        <v>579</v>
      </c>
      <c r="D355" s="351" t="s">
        <v>555</v>
      </c>
      <c r="E355" s="351" t="s">
        <v>521</v>
      </c>
      <c r="F355" s="351" t="s">
        <v>521</v>
      </c>
      <c r="G355" s="353" t="s">
        <v>523</v>
      </c>
      <c r="H355" s="353" t="s">
        <v>521</v>
      </c>
      <c r="I355" s="353" t="s">
        <v>521</v>
      </c>
      <c r="J355" s="353" t="s">
        <v>521</v>
      </c>
    </row>
    <row r="356" spans="1:10" x14ac:dyDescent="0.25">
      <c r="A356" s="314" t="s">
        <v>628</v>
      </c>
      <c r="B356" s="351" t="s">
        <v>595</v>
      </c>
      <c r="C356" s="351" t="s">
        <v>579</v>
      </c>
      <c r="D356" s="352" t="s">
        <v>196</v>
      </c>
      <c r="E356" s="352" t="s">
        <v>196</v>
      </c>
      <c r="F356" s="352" t="s">
        <v>196</v>
      </c>
      <c r="G356" s="351" t="s">
        <v>595</v>
      </c>
      <c r="H356" s="351" t="s">
        <v>3240</v>
      </c>
      <c r="I356" s="351" t="s">
        <v>3240</v>
      </c>
      <c r="J356" s="352" t="s">
        <v>196</v>
      </c>
    </row>
    <row r="357" spans="1:10" x14ac:dyDescent="0.25">
      <c r="A357" s="307" t="s">
        <v>603</v>
      </c>
      <c r="B357" s="353" t="s">
        <v>523</v>
      </c>
      <c r="C357" s="351" t="s">
        <v>579</v>
      </c>
      <c r="D357" s="351" t="s">
        <v>523</v>
      </c>
      <c r="E357" s="351" t="s">
        <v>523</v>
      </c>
      <c r="F357" s="351" t="s">
        <v>523</v>
      </c>
      <c r="G357" s="353" t="s">
        <v>523</v>
      </c>
      <c r="H357" s="353" t="s">
        <v>523</v>
      </c>
      <c r="I357" s="353" t="s">
        <v>523</v>
      </c>
      <c r="J357" s="352" t="s">
        <v>196</v>
      </c>
    </row>
    <row r="358" spans="1:10" x14ac:dyDescent="0.25">
      <c r="A358" s="307" t="s">
        <v>604</v>
      </c>
      <c r="B358" s="353" t="s">
        <v>523</v>
      </c>
      <c r="C358" s="351" t="s">
        <v>579</v>
      </c>
      <c r="D358" s="351" t="s">
        <v>523</v>
      </c>
      <c r="E358" s="351" t="s">
        <v>523</v>
      </c>
      <c r="F358" s="351" t="s">
        <v>523</v>
      </c>
      <c r="G358" s="353" t="s">
        <v>523</v>
      </c>
      <c r="H358" s="353" t="s">
        <v>523</v>
      </c>
      <c r="I358" s="353" t="s">
        <v>523</v>
      </c>
      <c r="J358" s="352" t="s">
        <v>196</v>
      </c>
    </row>
    <row r="359" spans="1:10" x14ac:dyDescent="0.25">
      <c r="A359" s="307" t="s">
        <v>605</v>
      </c>
      <c r="B359" s="353" t="s">
        <v>523</v>
      </c>
      <c r="C359" s="351" t="s">
        <v>579</v>
      </c>
      <c r="D359" s="351" t="s">
        <v>523</v>
      </c>
      <c r="E359" s="351" t="s">
        <v>523</v>
      </c>
      <c r="F359" s="351" t="s">
        <v>523</v>
      </c>
      <c r="G359" s="353" t="s">
        <v>523</v>
      </c>
      <c r="H359" s="353" t="s">
        <v>523</v>
      </c>
      <c r="I359" s="353" t="s">
        <v>523</v>
      </c>
      <c r="J359" s="352" t="s">
        <v>196</v>
      </c>
    </row>
    <row r="360" spans="1:10" x14ac:dyDescent="0.25">
      <c r="A360" s="307" t="s">
        <v>3372</v>
      </c>
      <c r="B360" s="351" t="s">
        <v>523</v>
      </c>
      <c r="C360" s="351" t="s">
        <v>579</v>
      </c>
      <c r="D360" s="352" t="s">
        <v>196</v>
      </c>
      <c r="E360" s="352" t="s">
        <v>196</v>
      </c>
      <c r="F360" s="352" t="s">
        <v>196</v>
      </c>
      <c r="G360" s="351" t="s">
        <v>523</v>
      </c>
      <c r="H360" s="351" t="s">
        <v>550</v>
      </c>
      <c r="I360" s="351" t="s">
        <v>550</v>
      </c>
      <c r="J360" s="352" t="s">
        <v>196</v>
      </c>
    </row>
    <row r="361" spans="1:10" x14ac:dyDescent="0.25">
      <c r="A361" s="307" t="s">
        <v>582</v>
      </c>
      <c r="B361" s="353" t="s">
        <v>523</v>
      </c>
      <c r="C361" s="351" t="s">
        <v>579</v>
      </c>
      <c r="D361" s="351" t="s">
        <v>523</v>
      </c>
      <c r="E361" s="351" t="s">
        <v>523</v>
      </c>
      <c r="F361" s="351" t="s">
        <v>523</v>
      </c>
      <c r="G361" s="353" t="s">
        <v>523</v>
      </c>
      <c r="H361" s="353" t="s">
        <v>523</v>
      </c>
      <c r="I361" s="353" t="s">
        <v>523</v>
      </c>
      <c r="J361" s="352" t="s">
        <v>196</v>
      </c>
    </row>
    <row r="362" spans="1:10" x14ac:dyDescent="0.25">
      <c r="A362" s="307" t="s">
        <v>3363</v>
      </c>
      <c r="B362" s="353" t="s">
        <v>523</v>
      </c>
      <c r="C362" s="351" t="s">
        <v>579</v>
      </c>
      <c r="D362" s="351" t="s">
        <v>523</v>
      </c>
      <c r="E362" s="351" t="s">
        <v>521</v>
      </c>
      <c r="F362" s="351" t="s">
        <v>521</v>
      </c>
      <c r="G362" s="353" t="s">
        <v>523</v>
      </c>
      <c r="H362" s="353" t="s">
        <v>521</v>
      </c>
      <c r="I362" s="353" t="s">
        <v>521</v>
      </c>
      <c r="J362" s="352" t="s">
        <v>196</v>
      </c>
    </row>
    <row r="363" spans="1:10" x14ac:dyDescent="0.25">
      <c r="A363" s="307" t="s">
        <v>3373</v>
      </c>
      <c r="B363" s="351" t="s">
        <v>550</v>
      </c>
      <c r="C363" s="351" t="s">
        <v>579</v>
      </c>
      <c r="D363" s="352" t="s">
        <v>196</v>
      </c>
      <c r="E363" s="352" t="s">
        <v>196</v>
      </c>
      <c r="F363" s="352" t="s">
        <v>196</v>
      </c>
      <c r="G363" s="351" t="s">
        <v>550</v>
      </c>
      <c r="H363" s="351" t="s">
        <v>550</v>
      </c>
      <c r="I363" s="351" t="s">
        <v>550</v>
      </c>
      <c r="J363" s="352" t="s">
        <v>196</v>
      </c>
    </row>
    <row r="364" spans="1:10" x14ac:dyDescent="0.25">
      <c r="A364" s="314" t="s">
        <v>629</v>
      </c>
      <c r="B364" s="351" t="s">
        <v>595</v>
      </c>
      <c r="C364" s="351" t="s">
        <v>579</v>
      </c>
      <c r="D364" s="352" t="s">
        <v>196</v>
      </c>
      <c r="E364" s="352" t="s">
        <v>196</v>
      </c>
      <c r="F364" s="352" t="s">
        <v>196</v>
      </c>
      <c r="G364" s="351" t="s">
        <v>595</v>
      </c>
      <c r="H364" s="351" t="s">
        <v>3240</v>
      </c>
      <c r="I364" s="351" t="s">
        <v>3240</v>
      </c>
      <c r="J364" s="352" t="s">
        <v>196</v>
      </c>
    </row>
    <row r="365" spans="1:10" x14ac:dyDescent="0.25">
      <c r="A365" s="307" t="s">
        <v>617</v>
      </c>
      <c r="B365" s="353" t="s">
        <v>523</v>
      </c>
      <c r="C365" s="351" t="s">
        <v>579</v>
      </c>
      <c r="D365" s="351" t="s">
        <v>523</v>
      </c>
      <c r="E365" s="351" t="s">
        <v>523</v>
      </c>
      <c r="F365" s="351" t="s">
        <v>523</v>
      </c>
      <c r="G365" s="353" t="s">
        <v>523</v>
      </c>
      <c r="H365" s="353" t="s">
        <v>523</v>
      </c>
      <c r="I365" s="353" t="s">
        <v>523</v>
      </c>
      <c r="J365" s="352" t="s">
        <v>196</v>
      </c>
    </row>
    <row r="366" spans="1:10" x14ac:dyDescent="0.25">
      <c r="A366" s="307" t="s">
        <v>618</v>
      </c>
      <c r="B366" s="353" t="s">
        <v>523</v>
      </c>
      <c r="C366" s="351" t="s">
        <v>579</v>
      </c>
      <c r="D366" s="351" t="s">
        <v>523</v>
      </c>
      <c r="E366" s="351" t="s">
        <v>523</v>
      </c>
      <c r="F366" s="351" t="s">
        <v>523</v>
      </c>
      <c r="G366" s="353" t="s">
        <v>523</v>
      </c>
      <c r="H366" s="353" t="s">
        <v>523</v>
      </c>
      <c r="I366" s="353" t="s">
        <v>523</v>
      </c>
      <c r="J366" s="352" t="s">
        <v>196</v>
      </c>
    </row>
    <row r="367" spans="1:10" x14ac:dyDescent="0.25">
      <c r="A367" s="307" t="s">
        <v>603</v>
      </c>
      <c r="B367" s="353" t="s">
        <v>523</v>
      </c>
      <c r="C367" s="351" t="s">
        <v>579</v>
      </c>
      <c r="D367" s="351" t="s">
        <v>523</v>
      </c>
      <c r="E367" s="351" t="s">
        <v>523</v>
      </c>
      <c r="F367" s="351" t="s">
        <v>523</v>
      </c>
      <c r="G367" s="353" t="s">
        <v>523</v>
      </c>
      <c r="H367" s="353" t="s">
        <v>523</v>
      </c>
      <c r="I367" s="353" t="s">
        <v>523</v>
      </c>
      <c r="J367" s="352" t="s">
        <v>196</v>
      </c>
    </row>
    <row r="368" spans="1:10" x14ac:dyDescent="0.25">
      <c r="A368" s="307" t="s">
        <v>3377</v>
      </c>
      <c r="B368" s="351" t="s">
        <v>523</v>
      </c>
      <c r="C368" s="351" t="s">
        <v>579</v>
      </c>
      <c r="D368" s="352" t="s">
        <v>196</v>
      </c>
      <c r="E368" s="352" t="s">
        <v>196</v>
      </c>
      <c r="F368" s="352" t="s">
        <v>196</v>
      </c>
      <c r="G368" s="351" t="s">
        <v>523</v>
      </c>
      <c r="H368" s="351" t="s">
        <v>523</v>
      </c>
      <c r="I368" s="351" t="s">
        <v>523</v>
      </c>
      <c r="J368" s="352" t="s">
        <v>196</v>
      </c>
    </row>
    <row r="369" spans="1:10" x14ac:dyDescent="0.25">
      <c r="A369" s="307" t="s">
        <v>582</v>
      </c>
      <c r="B369" s="353" t="s">
        <v>523</v>
      </c>
      <c r="C369" s="351" t="s">
        <v>579</v>
      </c>
      <c r="D369" s="351" t="s">
        <v>523</v>
      </c>
      <c r="E369" s="351" t="s">
        <v>523</v>
      </c>
      <c r="F369" s="351" t="s">
        <v>523</v>
      </c>
      <c r="G369" s="353" t="s">
        <v>523</v>
      </c>
      <c r="H369" s="353" t="s">
        <v>523</v>
      </c>
      <c r="I369" s="353" t="s">
        <v>523</v>
      </c>
      <c r="J369" s="352" t="s">
        <v>196</v>
      </c>
    </row>
    <row r="370" spans="1:10" x14ac:dyDescent="0.25">
      <c r="A370" s="307" t="s">
        <v>3363</v>
      </c>
      <c r="B370" s="353" t="s">
        <v>523</v>
      </c>
      <c r="C370" s="351" t="s">
        <v>579</v>
      </c>
      <c r="D370" s="351" t="s">
        <v>523</v>
      </c>
      <c r="E370" s="351" t="s">
        <v>521</v>
      </c>
      <c r="F370" s="351" t="s">
        <v>521</v>
      </c>
      <c r="G370" s="353" t="s">
        <v>523</v>
      </c>
      <c r="H370" s="353" t="s">
        <v>521</v>
      </c>
      <c r="I370" s="353" t="s">
        <v>521</v>
      </c>
      <c r="J370" s="352" t="s">
        <v>196</v>
      </c>
    </row>
    <row r="371" spans="1:10" x14ac:dyDescent="0.25">
      <c r="A371" s="307" t="s">
        <v>3378</v>
      </c>
      <c r="B371" s="351" t="s">
        <v>550</v>
      </c>
      <c r="C371" s="351" t="s">
        <v>579</v>
      </c>
      <c r="D371" s="352" t="s">
        <v>196</v>
      </c>
      <c r="E371" s="352" t="s">
        <v>196</v>
      </c>
      <c r="F371" s="352" t="s">
        <v>196</v>
      </c>
      <c r="G371" s="351" t="s">
        <v>550</v>
      </c>
      <c r="H371" s="351" t="s">
        <v>550</v>
      </c>
      <c r="I371" s="351" t="s">
        <v>550</v>
      </c>
      <c r="J371" s="352" t="s">
        <v>196</v>
      </c>
    </row>
    <row r="372" spans="1:10" x14ac:dyDescent="0.25">
      <c r="A372" s="66" t="s">
        <v>630</v>
      </c>
      <c r="B372" s="351">
        <v>7178206.5629088432</v>
      </c>
      <c r="C372" s="351" t="s">
        <v>579</v>
      </c>
      <c r="D372" s="352" t="s">
        <v>196</v>
      </c>
      <c r="E372" s="352" t="s">
        <v>196</v>
      </c>
      <c r="F372" s="352" t="s">
        <v>196</v>
      </c>
      <c r="G372" s="351">
        <v>226133.22271687587</v>
      </c>
      <c r="H372" s="351">
        <v>4.1196270916394298</v>
      </c>
      <c r="I372" s="351">
        <v>2.5601844175807398</v>
      </c>
      <c r="J372" s="351" t="s">
        <v>583</v>
      </c>
    </row>
    <row r="373" spans="1:10" x14ac:dyDescent="0.25">
      <c r="A373" s="67" t="s">
        <v>631</v>
      </c>
      <c r="B373" s="351">
        <v>6789839.4054550147</v>
      </c>
      <c r="C373" s="351" t="s">
        <v>579</v>
      </c>
      <c r="D373" s="352" t="s">
        <v>196</v>
      </c>
      <c r="E373" s="352" t="s">
        <v>196</v>
      </c>
      <c r="F373" s="352" t="s">
        <v>196</v>
      </c>
      <c r="G373" s="351">
        <v>198086.65897924625</v>
      </c>
      <c r="H373" s="351">
        <v>3.6313603130694299</v>
      </c>
      <c r="I373" s="351">
        <v>1.7785747835824199</v>
      </c>
      <c r="J373" s="351" t="s">
        <v>583</v>
      </c>
    </row>
    <row r="374" spans="1:10" x14ac:dyDescent="0.25">
      <c r="A374" s="311" t="s">
        <v>632</v>
      </c>
      <c r="B374" s="351">
        <v>300563.24352238874</v>
      </c>
      <c r="C374" s="351" t="s">
        <v>579</v>
      </c>
      <c r="D374" s="352" t="s">
        <v>196</v>
      </c>
      <c r="E374" s="352" t="s">
        <v>196</v>
      </c>
      <c r="F374" s="352" t="s">
        <v>196</v>
      </c>
      <c r="G374" s="351">
        <v>13282.915919456782</v>
      </c>
      <c r="H374" s="351">
        <v>5.1948184495699996E-3</v>
      </c>
      <c r="I374" s="351">
        <v>1.29867598133739</v>
      </c>
      <c r="J374" s="351" t="s">
        <v>583</v>
      </c>
    </row>
    <row r="375" spans="1:10" x14ac:dyDescent="0.25">
      <c r="A375" s="312" t="s">
        <v>586</v>
      </c>
      <c r="B375" s="353" t="s">
        <v>521</v>
      </c>
      <c r="C375" s="351" t="s">
        <v>579</v>
      </c>
      <c r="D375" s="351" t="s">
        <v>521</v>
      </c>
      <c r="E375" s="351" t="s">
        <v>521</v>
      </c>
      <c r="F375" s="351" t="s">
        <v>521</v>
      </c>
      <c r="G375" s="353" t="s">
        <v>521</v>
      </c>
      <c r="H375" s="353" t="s">
        <v>521</v>
      </c>
      <c r="I375" s="353" t="s">
        <v>521</v>
      </c>
      <c r="J375" s="353" t="s">
        <v>521</v>
      </c>
    </row>
    <row r="376" spans="1:10" x14ac:dyDescent="0.25">
      <c r="A376" s="312" t="s">
        <v>587</v>
      </c>
      <c r="B376" s="353" t="s">
        <v>521</v>
      </c>
      <c r="C376" s="351" t="s">
        <v>579</v>
      </c>
      <c r="D376" s="351" t="s">
        <v>521</v>
      </c>
      <c r="E376" s="351" t="s">
        <v>521</v>
      </c>
      <c r="F376" s="351" t="s">
        <v>521</v>
      </c>
      <c r="G376" s="353" t="s">
        <v>521</v>
      </c>
      <c r="H376" s="353" t="s">
        <v>521</v>
      </c>
      <c r="I376" s="353" t="s">
        <v>521</v>
      </c>
      <c r="J376" s="353" t="s">
        <v>521</v>
      </c>
    </row>
    <row r="377" spans="1:10" x14ac:dyDescent="0.25">
      <c r="A377" s="312" t="s">
        <v>588</v>
      </c>
      <c r="B377" s="353" t="s">
        <v>521</v>
      </c>
      <c r="C377" s="351" t="s">
        <v>579</v>
      </c>
      <c r="D377" s="351" t="s">
        <v>521</v>
      </c>
      <c r="E377" s="351" t="s">
        <v>521</v>
      </c>
      <c r="F377" s="351" t="s">
        <v>521</v>
      </c>
      <c r="G377" s="353" t="s">
        <v>521</v>
      </c>
      <c r="H377" s="353" t="s">
        <v>521</v>
      </c>
      <c r="I377" s="353" t="s">
        <v>521</v>
      </c>
      <c r="J377" s="353" t="s">
        <v>521</v>
      </c>
    </row>
    <row r="378" spans="1:10" x14ac:dyDescent="0.25">
      <c r="A378" s="312" t="s">
        <v>589</v>
      </c>
      <c r="B378" s="353">
        <v>300563.24352238874</v>
      </c>
      <c r="C378" s="351" t="s">
        <v>579</v>
      </c>
      <c r="D378" s="351">
        <v>44.193414217222298</v>
      </c>
      <c r="E378" s="351">
        <v>1.7283611890430001E-2</v>
      </c>
      <c r="F378" s="351">
        <v>4.3208077146021804</v>
      </c>
      <c r="G378" s="353">
        <v>13282.915919456782</v>
      </c>
      <c r="H378" s="353">
        <v>5.1948184495699996E-3</v>
      </c>
      <c r="I378" s="353">
        <v>1.29867598133739</v>
      </c>
      <c r="J378" s="353" t="s">
        <v>521</v>
      </c>
    </row>
    <row r="379" spans="1:10" x14ac:dyDescent="0.25">
      <c r="A379" s="312" t="s">
        <v>590</v>
      </c>
      <c r="B379" s="353" t="s">
        <v>550</v>
      </c>
      <c r="C379" s="351" t="s">
        <v>579</v>
      </c>
      <c r="D379" s="351" t="s">
        <v>550</v>
      </c>
      <c r="E379" s="351" t="s">
        <v>550</v>
      </c>
      <c r="F379" s="351" t="s">
        <v>550</v>
      </c>
      <c r="G379" s="353" t="s">
        <v>550</v>
      </c>
      <c r="H379" s="353" t="s">
        <v>550</v>
      </c>
      <c r="I379" s="353" t="s">
        <v>550</v>
      </c>
      <c r="J379" s="353" t="s">
        <v>550</v>
      </c>
    </row>
    <row r="380" spans="1:10" x14ac:dyDescent="0.25">
      <c r="A380" s="312" t="s">
        <v>93</v>
      </c>
      <c r="B380" s="353" t="s">
        <v>521</v>
      </c>
      <c r="C380" s="351" t="s">
        <v>579</v>
      </c>
      <c r="D380" s="351" t="s">
        <v>521</v>
      </c>
      <c r="E380" s="351" t="s">
        <v>521</v>
      </c>
      <c r="F380" s="351" t="s">
        <v>521</v>
      </c>
      <c r="G380" s="353" t="s">
        <v>521</v>
      </c>
      <c r="H380" s="353" t="s">
        <v>521</v>
      </c>
      <c r="I380" s="353" t="s">
        <v>521</v>
      </c>
      <c r="J380" s="353" t="s">
        <v>521</v>
      </c>
    </row>
    <row r="381" spans="1:10" x14ac:dyDescent="0.25">
      <c r="A381" s="311" t="s">
        <v>633</v>
      </c>
      <c r="B381" s="351">
        <v>811798.30166600703</v>
      </c>
      <c r="C381" s="351" t="s">
        <v>579</v>
      </c>
      <c r="D381" s="352" t="s">
        <v>196</v>
      </c>
      <c r="E381" s="352" t="s">
        <v>196</v>
      </c>
      <c r="F381" s="352" t="s">
        <v>196</v>
      </c>
      <c r="G381" s="351">
        <v>63474.462414260372</v>
      </c>
      <c r="H381" s="351">
        <v>3.62616549461986</v>
      </c>
      <c r="I381" s="351">
        <v>0.47989880224503001</v>
      </c>
      <c r="J381" s="351" t="s">
        <v>583</v>
      </c>
    </row>
    <row r="382" spans="1:10" x14ac:dyDescent="0.25">
      <c r="A382" s="312" t="s">
        <v>586</v>
      </c>
      <c r="B382" s="353">
        <v>751642.169400585</v>
      </c>
      <c r="C382" s="351" t="s">
        <v>579</v>
      </c>
      <c r="D382" s="351">
        <v>78.722669403891274</v>
      </c>
      <c r="E382" s="351">
        <v>4.75</v>
      </c>
      <c r="F382" s="351">
        <v>0.56999999999999995</v>
      </c>
      <c r="G382" s="353">
        <v>59171.278011745897</v>
      </c>
      <c r="H382" s="353">
        <v>3.5703003046527799</v>
      </c>
      <c r="I382" s="353">
        <v>0.42843603655833001</v>
      </c>
      <c r="J382" s="353" t="s">
        <v>521</v>
      </c>
    </row>
    <row r="383" spans="1:10" x14ac:dyDescent="0.25">
      <c r="A383" s="312" t="s">
        <v>587</v>
      </c>
      <c r="B383" s="353">
        <v>34493.418563901811</v>
      </c>
      <c r="C383" s="351" t="s">
        <v>579</v>
      </c>
      <c r="D383" s="351">
        <v>87.369782150481583</v>
      </c>
      <c r="E383" s="351">
        <v>0.95000000000009999</v>
      </c>
      <c r="F383" s="351">
        <v>1.425</v>
      </c>
      <c r="G383" s="353">
        <v>3013.6824655534788</v>
      </c>
      <c r="H383" s="353">
        <v>3.2768747635709999E-2</v>
      </c>
      <c r="I383" s="353">
        <v>4.9153121453560003E-2</v>
      </c>
      <c r="J383" s="353" t="s">
        <v>521</v>
      </c>
    </row>
    <row r="384" spans="1:10" x14ac:dyDescent="0.25">
      <c r="A384" s="312" t="s">
        <v>588</v>
      </c>
      <c r="B384" s="353">
        <v>25662.713701520213</v>
      </c>
      <c r="C384" s="351" t="s">
        <v>579</v>
      </c>
      <c r="D384" s="351">
        <v>50.248073994006532</v>
      </c>
      <c r="E384" s="351">
        <v>0.90000000000006997</v>
      </c>
      <c r="F384" s="351">
        <v>9.0000000000119998E-2</v>
      </c>
      <c r="G384" s="353">
        <v>1289.5019369609929</v>
      </c>
      <c r="H384" s="353">
        <v>2.3096442331369999E-2</v>
      </c>
      <c r="I384" s="353">
        <v>2.3096442331399999E-3</v>
      </c>
      <c r="J384" s="353" t="s">
        <v>521</v>
      </c>
    </row>
    <row r="385" spans="1:10" x14ac:dyDescent="0.25">
      <c r="A385" s="312" t="s">
        <v>589</v>
      </c>
      <c r="B385" s="353" t="s">
        <v>550</v>
      </c>
      <c r="C385" s="351" t="s">
        <v>579</v>
      </c>
      <c r="D385" s="351" t="s">
        <v>550</v>
      </c>
      <c r="E385" s="351" t="s">
        <v>550</v>
      </c>
      <c r="F385" s="351" t="s">
        <v>550</v>
      </c>
      <c r="G385" s="353" t="s">
        <v>550</v>
      </c>
      <c r="H385" s="353" t="s">
        <v>550</v>
      </c>
      <c r="I385" s="353" t="s">
        <v>550</v>
      </c>
      <c r="J385" s="353" t="s">
        <v>550</v>
      </c>
    </row>
    <row r="386" spans="1:10" x14ac:dyDescent="0.25">
      <c r="A386" s="312" t="s">
        <v>590</v>
      </c>
      <c r="B386" s="353" t="s">
        <v>550</v>
      </c>
      <c r="C386" s="351" t="s">
        <v>579</v>
      </c>
      <c r="D386" s="351" t="s">
        <v>550</v>
      </c>
      <c r="E386" s="351" t="s">
        <v>550</v>
      </c>
      <c r="F386" s="351" t="s">
        <v>550</v>
      </c>
      <c r="G386" s="353" t="s">
        <v>550</v>
      </c>
      <c r="H386" s="353" t="s">
        <v>550</v>
      </c>
      <c r="I386" s="353" t="s">
        <v>550</v>
      </c>
      <c r="J386" s="353" t="s">
        <v>550</v>
      </c>
    </row>
    <row r="387" spans="1:10" x14ac:dyDescent="0.25">
      <c r="A387" s="312" t="s">
        <v>93</v>
      </c>
      <c r="B387" s="353" t="s">
        <v>548</v>
      </c>
      <c r="C387" s="351" t="s">
        <v>579</v>
      </c>
      <c r="D387" s="351" t="s">
        <v>544</v>
      </c>
      <c r="E387" s="351" t="s">
        <v>548</v>
      </c>
      <c r="F387" s="351" t="s">
        <v>548</v>
      </c>
      <c r="G387" s="353" t="s">
        <v>548</v>
      </c>
      <c r="H387" s="353" t="s">
        <v>548</v>
      </c>
      <c r="I387" s="353" t="s">
        <v>548</v>
      </c>
      <c r="J387" s="353" t="s">
        <v>521</v>
      </c>
    </row>
    <row r="388" spans="1:10" x14ac:dyDescent="0.25">
      <c r="A388" s="311" t="s">
        <v>634</v>
      </c>
      <c r="B388" s="351">
        <v>5677477.8602666184</v>
      </c>
      <c r="C388" s="351" t="s">
        <v>579</v>
      </c>
      <c r="D388" s="352" t="s">
        <v>196</v>
      </c>
      <c r="E388" s="352" t="s">
        <v>196</v>
      </c>
      <c r="F388" s="352" t="s">
        <v>196</v>
      </c>
      <c r="G388" s="351">
        <v>121329.28064552911</v>
      </c>
      <c r="H388" s="351" t="s">
        <v>583</v>
      </c>
      <c r="I388" s="351" t="s">
        <v>583</v>
      </c>
      <c r="J388" s="351" t="s">
        <v>583</v>
      </c>
    </row>
    <row r="389" spans="1:10" x14ac:dyDescent="0.25">
      <c r="A389" s="312" t="s">
        <v>586</v>
      </c>
      <c r="B389" s="353">
        <v>5122279.9912827471</v>
      </c>
      <c r="C389" s="351" t="s">
        <v>579</v>
      </c>
      <c r="D389" s="351">
        <v>19.402931317907768</v>
      </c>
      <c r="E389" s="351" t="s">
        <v>521</v>
      </c>
      <c r="F389" s="351" t="s">
        <v>521</v>
      </c>
      <c r="G389" s="353">
        <v>99387.246861952342</v>
      </c>
      <c r="H389" s="353" t="s">
        <v>521</v>
      </c>
      <c r="I389" s="353" t="s">
        <v>521</v>
      </c>
      <c r="J389" s="353" t="s">
        <v>521</v>
      </c>
    </row>
    <row r="390" spans="1:10" x14ac:dyDescent="0.25">
      <c r="A390" s="312" t="s">
        <v>587</v>
      </c>
      <c r="B390" s="353">
        <v>208587.74337946158</v>
      </c>
      <c r="C390" s="351" t="s">
        <v>579</v>
      </c>
      <c r="D390" s="351">
        <v>70.948187124442754</v>
      </c>
      <c r="E390" s="351" t="s">
        <v>521</v>
      </c>
      <c r="F390" s="351" t="s">
        <v>521</v>
      </c>
      <c r="G390" s="353">
        <v>14798.922249151285</v>
      </c>
      <c r="H390" s="353" t="s">
        <v>521</v>
      </c>
      <c r="I390" s="353" t="s">
        <v>521</v>
      </c>
      <c r="J390" s="353" t="s">
        <v>521</v>
      </c>
    </row>
    <row r="391" spans="1:10" x14ac:dyDescent="0.25">
      <c r="A391" s="312" t="s">
        <v>588</v>
      </c>
      <c r="B391" s="353">
        <v>346610.12560441019</v>
      </c>
      <c r="C391" s="351" t="s">
        <v>579</v>
      </c>
      <c r="D391" s="351">
        <v>20.608490654938318</v>
      </c>
      <c r="E391" s="351" t="s">
        <v>521</v>
      </c>
      <c r="F391" s="351" t="s">
        <v>521</v>
      </c>
      <c r="G391" s="353">
        <v>7143.1115344254831</v>
      </c>
      <c r="H391" s="353" t="s">
        <v>521</v>
      </c>
      <c r="I391" s="353" t="s">
        <v>521</v>
      </c>
      <c r="J391" s="353" t="s">
        <v>521</v>
      </c>
    </row>
    <row r="392" spans="1:10" x14ac:dyDescent="0.25">
      <c r="A392" s="312" t="s">
        <v>589</v>
      </c>
      <c r="B392" s="353" t="s">
        <v>550</v>
      </c>
      <c r="C392" s="351" t="s">
        <v>579</v>
      </c>
      <c r="D392" s="351" t="s">
        <v>550</v>
      </c>
      <c r="E392" s="351" t="s">
        <v>550</v>
      </c>
      <c r="F392" s="351" t="s">
        <v>550</v>
      </c>
      <c r="G392" s="353" t="s">
        <v>550</v>
      </c>
      <c r="H392" s="353" t="s">
        <v>550</v>
      </c>
      <c r="I392" s="353" t="s">
        <v>550</v>
      </c>
      <c r="J392" s="353" t="s">
        <v>550</v>
      </c>
    </row>
    <row r="393" spans="1:10" x14ac:dyDescent="0.25">
      <c r="A393" s="312" t="s">
        <v>590</v>
      </c>
      <c r="B393" s="353" t="s">
        <v>550</v>
      </c>
      <c r="C393" s="351" t="s">
        <v>579</v>
      </c>
      <c r="D393" s="351" t="s">
        <v>550</v>
      </c>
      <c r="E393" s="351" t="s">
        <v>550</v>
      </c>
      <c r="F393" s="351" t="s">
        <v>550</v>
      </c>
      <c r="G393" s="353" t="s">
        <v>550</v>
      </c>
      <c r="H393" s="353" t="s">
        <v>550</v>
      </c>
      <c r="I393" s="353" t="s">
        <v>550</v>
      </c>
      <c r="J393" s="353" t="s">
        <v>550</v>
      </c>
    </row>
    <row r="394" spans="1:10" x14ac:dyDescent="0.25">
      <c r="A394" s="312" t="s">
        <v>93</v>
      </c>
      <c r="B394" s="353" t="s">
        <v>521</v>
      </c>
      <c r="C394" s="351" t="s">
        <v>579</v>
      </c>
      <c r="D394" s="351" t="s">
        <v>521</v>
      </c>
      <c r="E394" s="351" t="s">
        <v>521</v>
      </c>
      <c r="F394" s="351" t="s">
        <v>521</v>
      </c>
      <c r="G394" s="353" t="s">
        <v>521</v>
      </c>
      <c r="H394" s="353" t="s">
        <v>521</v>
      </c>
      <c r="I394" s="353" t="s">
        <v>521</v>
      </c>
      <c r="J394" s="353" t="s">
        <v>521</v>
      </c>
    </row>
    <row r="395" spans="1:10" x14ac:dyDescent="0.25">
      <c r="A395" s="67" t="s">
        <v>635</v>
      </c>
      <c r="B395" s="351">
        <v>388367.15745382814</v>
      </c>
      <c r="C395" s="351" t="s">
        <v>579</v>
      </c>
      <c r="D395" s="352" t="s">
        <v>196</v>
      </c>
      <c r="E395" s="352" t="s">
        <v>196</v>
      </c>
      <c r="F395" s="352" t="s">
        <v>196</v>
      </c>
      <c r="G395" s="351">
        <v>28046.5637376296</v>
      </c>
      <c r="H395" s="351">
        <v>0.48826677857</v>
      </c>
      <c r="I395" s="351">
        <v>0.78160963399831995</v>
      </c>
      <c r="J395" s="352" t="s">
        <v>196</v>
      </c>
    </row>
    <row r="396" spans="1:10" x14ac:dyDescent="0.25">
      <c r="A396" s="311" t="s">
        <v>636</v>
      </c>
      <c r="B396" s="351">
        <v>388367.15745382814</v>
      </c>
      <c r="C396" s="351" t="s">
        <v>579</v>
      </c>
      <c r="D396" s="352" t="s">
        <v>196</v>
      </c>
      <c r="E396" s="352" t="s">
        <v>196</v>
      </c>
      <c r="F396" s="352" t="s">
        <v>196</v>
      </c>
      <c r="G396" s="351">
        <v>28046.5637376296</v>
      </c>
      <c r="H396" s="351">
        <v>0.48826677857</v>
      </c>
      <c r="I396" s="351">
        <v>0.78160963399831995</v>
      </c>
      <c r="J396" s="352" t="s">
        <v>196</v>
      </c>
    </row>
    <row r="397" spans="1:10" x14ac:dyDescent="0.25">
      <c r="A397" s="312" t="s">
        <v>586</v>
      </c>
      <c r="B397" s="353">
        <v>388367.15745382814</v>
      </c>
      <c r="C397" s="351" t="s">
        <v>579</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587</v>
      </c>
      <c r="B398" s="353" t="s">
        <v>550</v>
      </c>
      <c r="C398" s="351" t="s">
        <v>579</v>
      </c>
      <c r="D398" s="351" t="s">
        <v>550</v>
      </c>
      <c r="E398" s="351" t="s">
        <v>550</v>
      </c>
      <c r="F398" s="351" t="s">
        <v>550</v>
      </c>
      <c r="G398" s="353" t="s">
        <v>550</v>
      </c>
      <c r="H398" s="353" t="s">
        <v>550</v>
      </c>
      <c r="I398" s="353" t="s">
        <v>550</v>
      </c>
      <c r="J398" s="352" t="s">
        <v>196</v>
      </c>
    </row>
    <row r="399" spans="1:10" x14ac:dyDescent="0.25">
      <c r="A399" s="312" t="s">
        <v>588</v>
      </c>
      <c r="B399" s="353" t="s">
        <v>550</v>
      </c>
      <c r="C399" s="351" t="s">
        <v>579</v>
      </c>
      <c r="D399" s="351" t="s">
        <v>550</v>
      </c>
      <c r="E399" s="351" t="s">
        <v>550</v>
      </c>
      <c r="F399" s="351" t="s">
        <v>550</v>
      </c>
      <c r="G399" s="353" t="s">
        <v>550</v>
      </c>
      <c r="H399" s="353" t="s">
        <v>550</v>
      </c>
      <c r="I399" s="353" t="s">
        <v>550</v>
      </c>
      <c r="J399" s="352" t="s">
        <v>196</v>
      </c>
    </row>
    <row r="400" spans="1:10" x14ac:dyDescent="0.25">
      <c r="A400" s="312" t="s">
        <v>589</v>
      </c>
      <c r="B400" s="353" t="s">
        <v>550</v>
      </c>
      <c r="C400" s="351" t="s">
        <v>579</v>
      </c>
      <c r="D400" s="351" t="s">
        <v>550</v>
      </c>
      <c r="E400" s="351" t="s">
        <v>550</v>
      </c>
      <c r="F400" s="351" t="s">
        <v>550</v>
      </c>
      <c r="G400" s="353" t="s">
        <v>550</v>
      </c>
      <c r="H400" s="353" t="s">
        <v>550</v>
      </c>
      <c r="I400" s="353" t="s">
        <v>550</v>
      </c>
      <c r="J400" s="352" t="s">
        <v>196</v>
      </c>
    </row>
    <row r="401" spans="1:13" x14ac:dyDescent="0.25">
      <c r="A401" s="312" t="s">
        <v>93</v>
      </c>
      <c r="B401" s="353" t="s">
        <v>550</v>
      </c>
      <c r="C401" s="351" t="s">
        <v>579</v>
      </c>
      <c r="D401" s="351" t="s">
        <v>550</v>
      </c>
      <c r="E401" s="351" t="s">
        <v>550</v>
      </c>
      <c r="F401" s="351" t="s">
        <v>550</v>
      </c>
      <c r="G401" s="353" t="s">
        <v>550</v>
      </c>
      <c r="H401" s="353" t="s">
        <v>550</v>
      </c>
      <c r="I401" s="353" t="s">
        <v>550</v>
      </c>
      <c r="J401" s="352" t="s">
        <v>196</v>
      </c>
    </row>
    <row r="402" spans="1:13" x14ac:dyDescent="0.25">
      <c r="A402" s="68" t="s">
        <v>637</v>
      </c>
      <c r="B402" s="354"/>
      <c r="C402" s="354"/>
      <c r="D402" s="354"/>
      <c r="E402" s="354"/>
      <c r="F402" s="354"/>
      <c r="G402" s="354"/>
      <c r="H402" s="354"/>
      <c r="I402" s="354"/>
      <c r="J402" s="354"/>
    </row>
    <row r="403" spans="1:13" x14ac:dyDescent="0.25">
      <c r="A403" s="69" t="s">
        <v>638</v>
      </c>
      <c r="B403" s="352" t="s">
        <v>196</v>
      </c>
      <c r="C403" s="352" t="s">
        <v>196</v>
      </c>
      <c r="D403" s="352" t="s">
        <v>196</v>
      </c>
      <c r="E403" s="352" t="s">
        <v>196</v>
      </c>
      <c r="F403" s="352" t="s">
        <v>196</v>
      </c>
      <c r="G403" s="352" t="s">
        <v>196</v>
      </c>
      <c r="H403" s="352" t="s">
        <v>196</v>
      </c>
      <c r="I403" s="352" t="s">
        <v>196</v>
      </c>
      <c r="J403" s="352" t="s">
        <v>196</v>
      </c>
    </row>
    <row r="404" spans="1:13" x14ac:dyDescent="0.25">
      <c r="A404" s="314" t="s">
        <v>3363</v>
      </c>
      <c r="B404" s="353" t="s">
        <v>521</v>
      </c>
      <c r="C404" s="351" t="s">
        <v>579</v>
      </c>
      <c r="D404" s="351" t="s">
        <v>521</v>
      </c>
      <c r="E404" s="351" t="s">
        <v>521</v>
      </c>
      <c r="F404" s="351" t="s">
        <v>521</v>
      </c>
      <c r="G404" s="353" t="s">
        <v>521</v>
      </c>
      <c r="H404" s="353" t="s">
        <v>521</v>
      </c>
      <c r="I404" s="353" t="s">
        <v>521</v>
      </c>
      <c r="J404" s="353" t="s">
        <v>521</v>
      </c>
    </row>
    <row r="405" spans="1:13" x14ac:dyDescent="0.25">
      <c r="A405" s="314" t="s">
        <v>3383</v>
      </c>
      <c r="B405" s="353" t="s">
        <v>521</v>
      </c>
      <c r="C405" s="351" t="s">
        <v>579</v>
      </c>
      <c r="D405" s="351" t="s">
        <v>521</v>
      </c>
      <c r="E405" s="351" t="s">
        <v>521</v>
      </c>
      <c r="F405" s="351" t="s">
        <v>521</v>
      </c>
      <c r="G405" s="353" t="s">
        <v>521</v>
      </c>
      <c r="H405" s="353" t="s">
        <v>521</v>
      </c>
      <c r="I405" s="353" t="s">
        <v>521</v>
      </c>
      <c r="J405" s="353" t="s">
        <v>521</v>
      </c>
    </row>
    <row r="407" spans="1:13" x14ac:dyDescent="0.25">
      <c r="A407" s="58" t="s">
        <v>639</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8" t="s">
        <v>640</v>
      </c>
      <c r="B409" s="408"/>
      <c r="C409" s="408"/>
      <c r="D409" s="408"/>
      <c r="E409" s="408"/>
      <c r="F409" s="408"/>
      <c r="G409" s="408"/>
      <c r="H409" s="238"/>
      <c r="I409" s="238"/>
      <c r="J409" s="238"/>
      <c r="K409" s="238"/>
      <c r="L409" s="238"/>
      <c r="M409" s="57" t="s">
        <v>505</v>
      </c>
    </row>
    <row r="410" spans="1:13" ht="15.75" x14ac:dyDescent="0.25">
      <c r="A410" s="233" t="s">
        <v>750</v>
      </c>
      <c r="B410" s="60"/>
      <c r="C410" s="60"/>
      <c r="D410" s="60"/>
      <c r="E410" s="60"/>
      <c r="F410" s="60"/>
      <c r="G410" s="60"/>
      <c r="H410" s="238"/>
      <c r="I410" s="238"/>
      <c r="J410" s="238"/>
      <c r="K410" s="238"/>
      <c r="L410" s="238"/>
      <c r="M410" s="57" t="s">
        <v>3573</v>
      </c>
    </row>
    <row r="411" spans="1:13" x14ac:dyDescent="0.25">
      <c r="A411" s="240"/>
      <c r="B411" s="238"/>
      <c r="C411" s="238"/>
      <c r="D411" s="238"/>
      <c r="E411" s="238"/>
      <c r="F411" s="238"/>
      <c r="G411" s="238"/>
      <c r="H411" s="238"/>
      <c r="I411" s="238"/>
      <c r="J411" s="238"/>
      <c r="K411" s="238"/>
      <c r="L411" s="239"/>
      <c r="M411" s="57" t="s">
        <v>506</v>
      </c>
    </row>
    <row r="412" spans="1:13" x14ac:dyDescent="0.25">
      <c r="A412" s="238"/>
      <c r="B412" s="238"/>
      <c r="C412" s="238"/>
      <c r="D412" s="238"/>
      <c r="E412" s="238"/>
      <c r="F412" s="238"/>
      <c r="G412" s="238"/>
      <c r="H412" s="238"/>
      <c r="I412" s="238"/>
      <c r="J412" s="238"/>
      <c r="K412" s="238"/>
      <c r="L412" s="238"/>
      <c r="M412" s="241"/>
    </row>
    <row r="413" spans="1:13" ht="38.25" x14ac:dyDescent="0.25">
      <c r="A413" s="242" t="s">
        <v>507</v>
      </c>
      <c r="B413" s="243" t="s">
        <v>508</v>
      </c>
      <c r="C413" s="244" t="s">
        <v>509</v>
      </c>
      <c r="D413" s="244" t="s">
        <v>510</v>
      </c>
      <c r="E413" s="245" t="s">
        <v>641</v>
      </c>
      <c r="F413" s="245" t="s">
        <v>642</v>
      </c>
      <c r="G413" s="246" t="s">
        <v>643</v>
      </c>
      <c r="H413" s="244" t="s">
        <v>644</v>
      </c>
      <c r="I413" s="71" t="s">
        <v>645</v>
      </c>
      <c r="J413" s="244" t="s">
        <v>646</v>
      </c>
      <c r="K413" s="245" t="s">
        <v>512</v>
      </c>
      <c r="L413" s="245" t="s">
        <v>513</v>
      </c>
      <c r="M413" s="247" t="s">
        <v>647</v>
      </c>
    </row>
    <row r="414" spans="1:13" ht="15.75" thickBot="1" x14ac:dyDescent="0.3">
      <c r="A414" s="248"/>
      <c r="B414" s="402" t="s">
        <v>515</v>
      </c>
      <c r="C414" s="402"/>
      <c r="D414" s="403"/>
      <c r="E414" s="401" t="s">
        <v>648</v>
      </c>
      <c r="F414" s="402"/>
      <c r="G414" s="403"/>
      <c r="H414" s="401" t="s">
        <v>515</v>
      </c>
      <c r="I414" s="409"/>
      <c r="J414" s="409"/>
      <c r="K414" s="409"/>
      <c r="L414" s="409"/>
      <c r="M414" s="410"/>
    </row>
    <row r="415" spans="1:13" ht="15.75" thickTop="1" x14ac:dyDescent="0.25">
      <c r="A415" s="249" t="s">
        <v>649</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650</v>
      </c>
      <c r="B416" s="355">
        <v>70637.721174907623</v>
      </c>
      <c r="C416" s="352" t="s">
        <v>196</v>
      </c>
      <c r="D416" s="352" t="s">
        <v>196</v>
      </c>
      <c r="E416" s="352" t="s">
        <v>196</v>
      </c>
      <c r="F416" s="352" t="s">
        <v>196</v>
      </c>
      <c r="G416" s="352" t="s">
        <v>196</v>
      </c>
      <c r="H416" s="352" t="s">
        <v>196</v>
      </c>
      <c r="I416" s="352" t="s">
        <v>196</v>
      </c>
      <c r="J416" s="355" t="s">
        <v>521</v>
      </c>
      <c r="K416" s="355" t="s">
        <v>521</v>
      </c>
      <c r="L416" s="355" t="s">
        <v>521</v>
      </c>
      <c r="M416" s="355">
        <v>134.03649648504052</v>
      </c>
    </row>
    <row r="417" spans="1:13" x14ac:dyDescent="0.25">
      <c r="A417" s="323" t="s">
        <v>651</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652</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653</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654</v>
      </c>
      <c r="B420" s="355">
        <v>7459.2392775907283</v>
      </c>
      <c r="C420" s="352" t="s">
        <v>196</v>
      </c>
      <c r="D420" s="352" t="s">
        <v>196</v>
      </c>
      <c r="E420" s="352" t="s">
        <v>196</v>
      </c>
      <c r="F420" s="352" t="s">
        <v>196</v>
      </c>
      <c r="G420" s="352" t="s">
        <v>196</v>
      </c>
      <c r="H420" s="352" t="s">
        <v>196</v>
      </c>
      <c r="I420" s="352" t="s">
        <v>196</v>
      </c>
      <c r="J420" s="355" t="s">
        <v>521</v>
      </c>
      <c r="K420" s="355" t="s">
        <v>521</v>
      </c>
      <c r="L420" s="355" t="s">
        <v>521</v>
      </c>
      <c r="M420" s="355" t="s">
        <v>521</v>
      </c>
    </row>
    <row r="421" spans="1:13" x14ac:dyDescent="0.25">
      <c r="A421" s="251" t="s">
        <v>655</v>
      </c>
      <c r="B421" s="355">
        <v>46553.765996456706</v>
      </c>
      <c r="C421" s="355">
        <v>3.4620000000000002</v>
      </c>
      <c r="D421" s="355">
        <v>69.090317678675007</v>
      </c>
      <c r="E421" s="355">
        <v>20040.325102040817</v>
      </c>
      <c r="F421" s="355" t="s">
        <v>521</v>
      </c>
      <c r="G421" s="355" t="s">
        <v>521</v>
      </c>
      <c r="H421" s="355" t="s">
        <v>521</v>
      </c>
      <c r="I421" s="355" t="s">
        <v>521</v>
      </c>
      <c r="J421" s="355">
        <v>55.249069497127223</v>
      </c>
      <c r="K421" s="355">
        <v>188.72091220254887</v>
      </c>
      <c r="L421" s="355">
        <v>213.37603828081271</v>
      </c>
      <c r="M421" s="355">
        <v>228.15769905799976</v>
      </c>
    </row>
    <row r="422" spans="1:13" x14ac:dyDescent="0.25">
      <c r="A422" s="324" t="s">
        <v>656</v>
      </c>
      <c r="B422" s="355">
        <v>9177.0984327999995</v>
      </c>
      <c r="C422" s="355" t="s">
        <v>521</v>
      </c>
      <c r="D422" s="355" t="s">
        <v>521</v>
      </c>
      <c r="E422" s="352" t="s">
        <v>196</v>
      </c>
      <c r="F422" s="352" t="s">
        <v>196</v>
      </c>
      <c r="G422" s="352" t="s">
        <v>196</v>
      </c>
      <c r="H422" s="352" t="s">
        <v>196</v>
      </c>
      <c r="I422" s="352" t="s">
        <v>196</v>
      </c>
      <c r="J422" s="353" t="s">
        <v>523</v>
      </c>
      <c r="K422" s="353" t="s">
        <v>523</v>
      </c>
      <c r="L422" s="353" t="s">
        <v>523</v>
      </c>
      <c r="M422" s="353" t="s">
        <v>523</v>
      </c>
    </row>
    <row r="423" spans="1:13" x14ac:dyDescent="0.25">
      <c r="A423" s="323" t="s">
        <v>657</v>
      </c>
      <c r="B423" s="352" t="s">
        <v>196</v>
      </c>
      <c r="C423" s="352" t="s">
        <v>196</v>
      </c>
      <c r="D423" s="355">
        <v>37.974850892036372</v>
      </c>
      <c r="E423" s="352" t="s">
        <v>196</v>
      </c>
      <c r="F423" s="352" t="s">
        <v>196</v>
      </c>
      <c r="G423" s="352" t="s">
        <v>196</v>
      </c>
      <c r="H423" s="352" t="s">
        <v>196</v>
      </c>
      <c r="I423" s="352" t="s">
        <v>196</v>
      </c>
      <c r="J423" s="353" t="s">
        <v>523</v>
      </c>
      <c r="K423" s="352" t="s">
        <v>196</v>
      </c>
      <c r="L423" s="352" t="s">
        <v>196</v>
      </c>
      <c r="M423" s="352" t="s">
        <v>196</v>
      </c>
    </row>
    <row r="424" spans="1:13" x14ac:dyDescent="0.25">
      <c r="A424" s="323" t="s">
        <v>658</v>
      </c>
      <c r="B424" s="355" t="s">
        <v>521</v>
      </c>
      <c r="C424" s="352" t="s">
        <v>196</v>
      </c>
      <c r="D424" s="355">
        <v>23.960466786638641</v>
      </c>
      <c r="E424" s="352" t="s">
        <v>196</v>
      </c>
      <c r="F424" s="352" t="s">
        <v>196</v>
      </c>
      <c r="G424" s="352" t="s">
        <v>196</v>
      </c>
      <c r="H424" s="352" t="s">
        <v>196</v>
      </c>
      <c r="I424" s="352" t="s">
        <v>196</v>
      </c>
      <c r="J424" s="353" t="s">
        <v>523</v>
      </c>
      <c r="K424" s="353" t="s">
        <v>523</v>
      </c>
      <c r="L424" s="353" t="s">
        <v>523</v>
      </c>
      <c r="M424" s="352" t="s">
        <v>196</v>
      </c>
    </row>
    <row r="425" spans="1:13" x14ac:dyDescent="0.25">
      <c r="A425" s="323" t="s">
        <v>659</v>
      </c>
      <c r="B425" s="355" t="s">
        <v>544</v>
      </c>
      <c r="C425" s="352" t="s">
        <v>196</v>
      </c>
      <c r="D425" s="355">
        <v>7.1550000000000002</v>
      </c>
      <c r="E425" s="352" t="s">
        <v>196</v>
      </c>
      <c r="F425" s="352" t="s">
        <v>196</v>
      </c>
      <c r="G425" s="352" t="s">
        <v>196</v>
      </c>
      <c r="H425" s="352" t="s">
        <v>196</v>
      </c>
      <c r="I425" s="352" t="s">
        <v>196</v>
      </c>
      <c r="J425" s="352" t="s">
        <v>196</v>
      </c>
      <c r="K425" s="352" t="s">
        <v>196</v>
      </c>
      <c r="L425" s="353" t="s">
        <v>523</v>
      </c>
      <c r="M425" s="353" t="s">
        <v>523</v>
      </c>
    </row>
    <row r="426" spans="1:13" x14ac:dyDescent="0.25">
      <c r="A426" s="323" t="s">
        <v>660</v>
      </c>
      <c r="B426" s="355">
        <v>91.7</v>
      </c>
      <c r="C426" s="355">
        <v>0.40600000000000003</v>
      </c>
      <c r="D426" s="352" t="s">
        <v>196</v>
      </c>
      <c r="E426" s="352" t="s">
        <v>196</v>
      </c>
      <c r="F426" s="352" t="s">
        <v>196</v>
      </c>
      <c r="G426" s="352" t="s">
        <v>196</v>
      </c>
      <c r="H426" s="352" t="s">
        <v>196</v>
      </c>
      <c r="I426" s="352" t="s">
        <v>196</v>
      </c>
      <c r="J426" s="353" t="s">
        <v>523</v>
      </c>
      <c r="K426" s="353" t="s">
        <v>523</v>
      </c>
      <c r="L426" s="353" t="s">
        <v>523</v>
      </c>
      <c r="M426" s="353" t="s">
        <v>523</v>
      </c>
    </row>
    <row r="427" spans="1:13" x14ac:dyDescent="0.25">
      <c r="A427" s="323" t="s">
        <v>661</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662</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663</v>
      </c>
      <c r="B429" s="355">
        <v>27383.218865213978</v>
      </c>
      <c r="C429" s="355">
        <v>3.056</v>
      </c>
      <c r="D429" s="352" t="s">
        <v>196</v>
      </c>
      <c r="E429" s="352" t="s">
        <v>196</v>
      </c>
      <c r="F429" s="352" t="s">
        <v>196</v>
      </c>
      <c r="G429" s="352" t="s">
        <v>196</v>
      </c>
      <c r="H429" s="352" t="s">
        <v>196</v>
      </c>
      <c r="I429" s="352" t="s">
        <v>196</v>
      </c>
      <c r="J429" s="353" t="s">
        <v>523</v>
      </c>
      <c r="K429" s="353" t="s">
        <v>523</v>
      </c>
      <c r="L429" s="353" t="s">
        <v>523</v>
      </c>
      <c r="M429" s="353" t="s">
        <v>523</v>
      </c>
    </row>
    <row r="430" spans="1:13" x14ac:dyDescent="0.25">
      <c r="A430" s="323" t="s">
        <v>664</v>
      </c>
      <c r="B430" s="352" t="s">
        <v>196</v>
      </c>
      <c r="C430" s="352" t="s">
        <v>196</v>
      </c>
      <c r="D430" s="352" t="s">
        <v>196</v>
      </c>
      <c r="E430" s="355">
        <v>20040.325102040817</v>
      </c>
      <c r="F430" s="355" t="s">
        <v>521</v>
      </c>
      <c r="G430" s="355" t="s">
        <v>521</v>
      </c>
      <c r="H430" s="355" t="s">
        <v>521</v>
      </c>
      <c r="I430" s="355" t="s">
        <v>521</v>
      </c>
      <c r="J430" s="352" t="s">
        <v>196</v>
      </c>
      <c r="K430" s="352" t="s">
        <v>196</v>
      </c>
      <c r="L430" s="352" t="s">
        <v>196</v>
      </c>
      <c r="M430" s="352" t="s">
        <v>196</v>
      </c>
    </row>
    <row r="431" spans="1:13" x14ac:dyDescent="0.25">
      <c r="A431" s="325" t="s">
        <v>3384</v>
      </c>
      <c r="B431" s="355">
        <v>6491.041979844872</v>
      </c>
      <c r="C431" s="355" t="s">
        <v>583</v>
      </c>
      <c r="D431" s="355" t="s">
        <v>521</v>
      </c>
      <c r="E431" s="355" t="s">
        <v>521</v>
      </c>
      <c r="F431" s="355" t="s">
        <v>521</v>
      </c>
      <c r="G431" s="355" t="s">
        <v>521</v>
      </c>
      <c r="H431" s="355" t="s">
        <v>521</v>
      </c>
      <c r="I431" s="355" t="s">
        <v>521</v>
      </c>
      <c r="J431" s="355">
        <v>55.249069497127223</v>
      </c>
      <c r="K431" s="355">
        <v>188.72091220254887</v>
      </c>
      <c r="L431" s="355">
        <v>213.37603828081271</v>
      </c>
      <c r="M431" s="355">
        <v>228.15769905799976</v>
      </c>
    </row>
    <row r="432" spans="1:13" x14ac:dyDescent="0.25">
      <c r="A432" s="250" t="s">
        <v>665</v>
      </c>
      <c r="B432" s="355">
        <v>77197.044032646372</v>
      </c>
      <c r="C432" s="355">
        <v>0.96083966399999998</v>
      </c>
      <c r="D432" s="355" t="s">
        <v>521</v>
      </c>
      <c r="E432" s="355" t="s">
        <v>583</v>
      </c>
      <c r="F432" s="355">
        <v>3439.7541856200496</v>
      </c>
      <c r="G432" s="355" t="s">
        <v>521</v>
      </c>
      <c r="H432" s="355">
        <v>0.12041830440901</v>
      </c>
      <c r="I432" s="355" t="s">
        <v>521</v>
      </c>
      <c r="J432" s="355">
        <v>60.032090854165958</v>
      </c>
      <c r="K432" s="355">
        <v>752.39490757758881</v>
      </c>
      <c r="L432" s="355">
        <v>44.874287061635293</v>
      </c>
      <c r="M432" s="355">
        <v>158.39225986800554</v>
      </c>
    </row>
    <row r="433" spans="1:13" x14ac:dyDescent="0.25">
      <c r="A433" s="323" t="s">
        <v>666</v>
      </c>
      <c r="B433" s="355">
        <v>70076.465574306625</v>
      </c>
      <c r="C433" s="355">
        <v>0.57413966400000005</v>
      </c>
      <c r="D433" s="352" t="s">
        <v>196</v>
      </c>
      <c r="E433" s="352" t="s">
        <v>196</v>
      </c>
      <c r="F433" s="352" t="s">
        <v>196</v>
      </c>
      <c r="G433" s="352" t="s">
        <v>196</v>
      </c>
      <c r="H433" s="352" t="s">
        <v>196</v>
      </c>
      <c r="I433" s="352" t="s">
        <v>196</v>
      </c>
      <c r="J433" s="353" t="s">
        <v>523</v>
      </c>
      <c r="K433" s="353" t="s">
        <v>523</v>
      </c>
      <c r="L433" s="353" t="s">
        <v>523</v>
      </c>
      <c r="M433" s="353" t="s">
        <v>523</v>
      </c>
    </row>
    <row r="434" spans="1:13" x14ac:dyDescent="0.25">
      <c r="A434" s="323" t="s">
        <v>667</v>
      </c>
      <c r="B434" s="355">
        <v>1391.9</v>
      </c>
      <c r="C434" s="355">
        <v>0.38669999999999999</v>
      </c>
      <c r="D434" s="352" t="s">
        <v>196</v>
      </c>
      <c r="E434" s="352" t="s">
        <v>196</v>
      </c>
      <c r="F434" s="352" t="s">
        <v>196</v>
      </c>
      <c r="G434" s="352" t="s">
        <v>196</v>
      </c>
      <c r="H434" s="352" t="s">
        <v>196</v>
      </c>
      <c r="I434" s="352" t="s">
        <v>196</v>
      </c>
      <c r="J434" s="353" t="s">
        <v>523</v>
      </c>
      <c r="K434" s="353" t="s">
        <v>523</v>
      </c>
      <c r="L434" s="353" t="s">
        <v>523</v>
      </c>
      <c r="M434" s="353" t="s">
        <v>523</v>
      </c>
    </row>
    <row r="435" spans="1:13" x14ac:dyDescent="0.25">
      <c r="A435" s="323" t="s">
        <v>668</v>
      </c>
      <c r="B435" s="355">
        <v>4142.0497045616085</v>
      </c>
      <c r="C435" s="352" t="s">
        <v>196</v>
      </c>
      <c r="D435" s="352" t="s">
        <v>196</v>
      </c>
      <c r="E435" s="352" t="s">
        <v>196</v>
      </c>
      <c r="F435" s="355">
        <v>3439.7541856200496</v>
      </c>
      <c r="G435" s="352" t="s">
        <v>196</v>
      </c>
      <c r="H435" s="355" t="s">
        <v>521</v>
      </c>
      <c r="I435" s="352" t="s">
        <v>196</v>
      </c>
      <c r="J435" s="353" t="s">
        <v>523</v>
      </c>
      <c r="K435" s="353" t="s">
        <v>523</v>
      </c>
      <c r="L435" s="353" t="s">
        <v>523</v>
      </c>
      <c r="M435" s="353" t="s">
        <v>523</v>
      </c>
    </row>
    <row r="436" spans="1:13" x14ac:dyDescent="0.25">
      <c r="A436" s="325" t="s">
        <v>669</v>
      </c>
      <c r="B436" s="355">
        <v>3.2962224463777599</v>
      </c>
      <c r="C436" s="352" t="s">
        <v>196</v>
      </c>
      <c r="D436" s="352" t="s">
        <v>196</v>
      </c>
      <c r="E436" s="355" t="s">
        <v>583</v>
      </c>
      <c r="F436" s="355" t="s">
        <v>521</v>
      </c>
      <c r="G436" s="355" t="s">
        <v>521</v>
      </c>
      <c r="H436" s="355">
        <v>0.12041830440901</v>
      </c>
      <c r="I436" s="352" t="s">
        <v>196</v>
      </c>
      <c r="J436" s="353" t="s">
        <v>523</v>
      </c>
      <c r="K436" s="353" t="s">
        <v>523</v>
      </c>
      <c r="L436" s="353" t="s">
        <v>523</v>
      </c>
      <c r="M436" s="353" t="s">
        <v>523</v>
      </c>
    </row>
    <row r="437" spans="1:13" x14ac:dyDescent="0.25">
      <c r="A437" s="326" t="s">
        <v>670</v>
      </c>
      <c r="B437" s="355">
        <v>553.25</v>
      </c>
      <c r="C437" s="352" t="s">
        <v>196</v>
      </c>
      <c r="D437" s="352" t="s">
        <v>196</v>
      </c>
      <c r="E437" s="352" t="s">
        <v>196</v>
      </c>
      <c r="F437" s="352" t="s">
        <v>196</v>
      </c>
      <c r="G437" s="352" t="s">
        <v>196</v>
      </c>
      <c r="H437" s="352" t="s">
        <v>196</v>
      </c>
      <c r="I437" s="352" t="s">
        <v>196</v>
      </c>
      <c r="J437" s="353" t="s">
        <v>523</v>
      </c>
      <c r="K437" s="353" t="s">
        <v>523</v>
      </c>
      <c r="L437" s="353" t="s">
        <v>523</v>
      </c>
      <c r="M437" s="353" t="s">
        <v>523</v>
      </c>
    </row>
    <row r="438" spans="1:13" x14ac:dyDescent="0.25">
      <c r="A438" s="326" t="s">
        <v>671</v>
      </c>
      <c r="B438" s="355">
        <v>1030.0825313317564</v>
      </c>
      <c r="C438" s="352" t="s">
        <v>196</v>
      </c>
      <c r="D438" s="352" t="s">
        <v>196</v>
      </c>
      <c r="E438" s="352" t="s">
        <v>196</v>
      </c>
      <c r="F438" s="352" t="s">
        <v>196</v>
      </c>
      <c r="G438" s="352" t="s">
        <v>196</v>
      </c>
      <c r="H438" s="352" t="s">
        <v>196</v>
      </c>
      <c r="I438" s="352" t="s">
        <v>196</v>
      </c>
      <c r="J438" s="353" t="s">
        <v>523</v>
      </c>
      <c r="K438" s="353" t="s">
        <v>523</v>
      </c>
      <c r="L438" s="353" t="s">
        <v>523</v>
      </c>
      <c r="M438" s="353" t="s">
        <v>523</v>
      </c>
    </row>
    <row r="439" spans="1:13" x14ac:dyDescent="0.25">
      <c r="A439" s="323" t="s">
        <v>3385</v>
      </c>
      <c r="B439" s="355" t="s">
        <v>521</v>
      </c>
      <c r="C439" s="355" t="s">
        <v>521</v>
      </c>
      <c r="D439" s="355" t="s">
        <v>521</v>
      </c>
      <c r="E439" s="355" t="s">
        <v>521</v>
      </c>
      <c r="F439" s="355" t="s">
        <v>521</v>
      </c>
      <c r="G439" s="355" t="s">
        <v>521</v>
      </c>
      <c r="H439" s="355" t="s">
        <v>521</v>
      </c>
      <c r="I439" s="355" t="s">
        <v>521</v>
      </c>
      <c r="J439" s="355">
        <v>60.032090854165958</v>
      </c>
      <c r="K439" s="355">
        <v>752.39490757758881</v>
      </c>
      <c r="L439" s="355">
        <v>44.874287061635293</v>
      </c>
      <c r="M439" s="355">
        <v>158.39225986800554</v>
      </c>
    </row>
    <row r="440" spans="1:13" x14ac:dyDescent="0.25">
      <c r="A440" s="327" t="s">
        <v>672</v>
      </c>
      <c r="B440" s="355" t="s">
        <v>523</v>
      </c>
      <c r="C440" s="355" t="s">
        <v>521</v>
      </c>
      <c r="D440" s="355" t="s">
        <v>521</v>
      </c>
      <c r="E440" s="352" t="s">
        <v>196</v>
      </c>
      <c r="F440" s="352" t="s">
        <v>196</v>
      </c>
      <c r="G440" s="352" t="s">
        <v>196</v>
      </c>
      <c r="H440" s="352" t="s">
        <v>196</v>
      </c>
      <c r="I440" s="352" t="s">
        <v>196</v>
      </c>
      <c r="J440" s="355" t="s">
        <v>521</v>
      </c>
      <c r="K440" s="355" t="s">
        <v>521</v>
      </c>
      <c r="L440" s="355" t="s">
        <v>521</v>
      </c>
      <c r="M440" s="355" t="s">
        <v>521</v>
      </c>
    </row>
    <row r="441" spans="1:13" x14ac:dyDescent="0.25">
      <c r="A441" s="328" t="s">
        <v>673</v>
      </c>
      <c r="B441" s="355" t="s">
        <v>523</v>
      </c>
      <c r="C441" s="355" t="s">
        <v>521</v>
      </c>
      <c r="D441" s="355" t="s">
        <v>521</v>
      </c>
      <c r="E441" s="352" t="s">
        <v>196</v>
      </c>
      <c r="F441" s="352" t="s">
        <v>196</v>
      </c>
      <c r="G441" s="352" t="s">
        <v>196</v>
      </c>
      <c r="H441" s="352" t="s">
        <v>196</v>
      </c>
      <c r="I441" s="352" t="s">
        <v>196</v>
      </c>
      <c r="J441" s="353" t="s">
        <v>521</v>
      </c>
      <c r="K441" s="353" t="s">
        <v>521</v>
      </c>
      <c r="L441" s="353" t="s">
        <v>521</v>
      </c>
      <c r="M441" s="353" t="s">
        <v>521</v>
      </c>
    </row>
    <row r="442" spans="1:13" x14ac:dyDescent="0.25">
      <c r="A442" s="328" t="s">
        <v>674</v>
      </c>
      <c r="B442" s="355" t="s">
        <v>523</v>
      </c>
      <c r="C442" s="355" t="s">
        <v>521</v>
      </c>
      <c r="D442" s="355" t="s">
        <v>521</v>
      </c>
      <c r="E442" s="352" t="s">
        <v>196</v>
      </c>
      <c r="F442" s="352" t="s">
        <v>196</v>
      </c>
      <c r="G442" s="352" t="s">
        <v>196</v>
      </c>
      <c r="H442" s="352" t="s">
        <v>196</v>
      </c>
      <c r="I442" s="352" t="s">
        <v>196</v>
      </c>
      <c r="J442" s="353" t="s">
        <v>521</v>
      </c>
      <c r="K442" s="353" t="s">
        <v>521</v>
      </c>
      <c r="L442" s="353" t="s">
        <v>521</v>
      </c>
      <c r="M442" s="353" t="s">
        <v>521</v>
      </c>
    </row>
    <row r="443" spans="1:13" x14ac:dyDescent="0.25">
      <c r="A443" s="329" t="s">
        <v>675</v>
      </c>
      <c r="B443" s="355" t="s">
        <v>523</v>
      </c>
      <c r="C443" s="355" t="s">
        <v>521</v>
      </c>
      <c r="D443" s="355" t="s">
        <v>521</v>
      </c>
      <c r="E443" s="352" t="s">
        <v>196</v>
      </c>
      <c r="F443" s="352" t="s">
        <v>196</v>
      </c>
      <c r="G443" s="352" t="s">
        <v>196</v>
      </c>
      <c r="H443" s="352" t="s">
        <v>196</v>
      </c>
      <c r="I443" s="352" t="s">
        <v>196</v>
      </c>
      <c r="J443" s="355" t="s">
        <v>521</v>
      </c>
      <c r="K443" s="355" t="s">
        <v>521</v>
      </c>
      <c r="L443" s="355" t="s">
        <v>521</v>
      </c>
      <c r="M443" s="355" t="s">
        <v>521</v>
      </c>
    </row>
    <row r="444" spans="1:13" x14ac:dyDescent="0.25">
      <c r="A444" s="330" t="s">
        <v>676</v>
      </c>
      <c r="B444" s="352" t="s">
        <v>196</v>
      </c>
      <c r="C444" s="352" t="s">
        <v>196</v>
      </c>
      <c r="D444" s="352" t="s">
        <v>196</v>
      </c>
      <c r="E444" s="355">
        <v>205.03642790644966</v>
      </c>
      <c r="F444" s="355">
        <v>3258.5392489035653</v>
      </c>
      <c r="G444" s="355" t="s">
        <v>620</v>
      </c>
      <c r="H444" s="355">
        <v>3.1103247907929999E-2</v>
      </c>
      <c r="I444" s="355">
        <v>2.8530150025699998E-2</v>
      </c>
      <c r="J444" s="352" t="s">
        <v>196</v>
      </c>
      <c r="K444" s="352" t="s">
        <v>196</v>
      </c>
      <c r="L444" s="352" t="s">
        <v>196</v>
      </c>
      <c r="M444" s="352" t="s">
        <v>196</v>
      </c>
    </row>
    <row r="445" spans="1:13" x14ac:dyDescent="0.25">
      <c r="A445" s="328" t="s">
        <v>677</v>
      </c>
      <c r="B445" s="352" t="s">
        <v>196</v>
      </c>
      <c r="C445" s="352" t="s">
        <v>196</v>
      </c>
      <c r="D445" s="352" t="s">
        <v>196</v>
      </c>
      <c r="E445" s="355">
        <v>203.14150729415826</v>
      </c>
      <c r="F445" s="355">
        <v>3249.4595465139037</v>
      </c>
      <c r="G445" s="355" t="s">
        <v>548</v>
      </c>
      <c r="H445" s="355">
        <v>3.0668042743200001E-2</v>
      </c>
      <c r="I445" s="355">
        <v>2.8530150025699998E-2</v>
      </c>
      <c r="J445" s="352" t="s">
        <v>196</v>
      </c>
      <c r="K445" s="352" t="s">
        <v>196</v>
      </c>
      <c r="L445" s="352" t="s">
        <v>196</v>
      </c>
      <c r="M445" s="352" t="s">
        <v>196</v>
      </c>
    </row>
    <row r="446" spans="1:13" x14ac:dyDescent="0.25">
      <c r="A446" s="328" t="s">
        <v>678</v>
      </c>
      <c r="B446" s="352" t="s">
        <v>196</v>
      </c>
      <c r="C446" s="352" t="s">
        <v>196</v>
      </c>
      <c r="D446" s="352" t="s">
        <v>196</v>
      </c>
      <c r="E446" s="355" t="s">
        <v>548</v>
      </c>
      <c r="F446" s="355" t="s">
        <v>548</v>
      </c>
      <c r="G446" s="355" t="s">
        <v>548</v>
      </c>
      <c r="H446" s="355" t="s">
        <v>548</v>
      </c>
      <c r="I446" s="355" t="s">
        <v>548</v>
      </c>
      <c r="J446" s="352" t="s">
        <v>196</v>
      </c>
      <c r="K446" s="352" t="s">
        <v>196</v>
      </c>
      <c r="L446" s="352" t="s">
        <v>196</v>
      </c>
      <c r="M446" s="352" t="s">
        <v>196</v>
      </c>
    </row>
    <row r="447" spans="1:13" x14ac:dyDescent="0.25">
      <c r="A447" s="328" t="s">
        <v>679</v>
      </c>
      <c r="B447" s="352" t="s">
        <v>196</v>
      </c>
      <c r="C447" s="352" t="s">
        <v>196</v>
      </c>
      <c r="D447" s="352" t="s">
        <v>196</v>
      </c>
      <c r="E447" s="355">
        <v>0.10311480095790999</v>
      </c>
      <c r="F447" s="355">
        <v>3.6569522277920501</v>
      </c>
      <c r="G447" s="355" t="s">
        <v>548</v>
      </c>
      <c r="H447" s="355" t="s">
        <v>550</v>
      </c>
      <c r="I447" s="355" t="s">
        <v>550</v>
      </c>
      <c r="J447" s="352" t="s">
        <v>196</v>
      </c>
      <c r="K447" s="352" t="s">
        <v>196</v>
      </c>
      <c r="L447" s="352" t="s">
        <v>196</v>
      </c>
      <c r="M447" s="352" t="s">
        <v>196</v>
      </c>
    </row>
    <row r="448" spans="1:13" x14ac:dyDescent="0.25">
      <c r="A448" s="328" t="s">
        <v>680</v>
      </c>
      <c r="B448" s="352" t="s">
        <v>196</v>
      </c>
      <c r="C448" s="352" t="s">
        <v>196</v>
      </c>
      <c r="D448" s="352" t="s">
        <v>196</v>
      </c>
      <c r="E448" s="355">
        <v>1.6984600970478201</v>
      </c>
      <c r="F448" s="355">
        <v>3.5883231618697602</v>
      </c>
      <c r="G448" s="355" t="s">
        <v>550</v>
      </c>
      <c r="H448" s="355">
        <v>3.4476945044E-4</v>
      </c>
      <c r="I448" s="355" t="s">
        <v>550</v>
      </c>
      <c r="J448" s="352" t="s">
        <v>196</v>
      </c>
      <c r="K448" s="352" t="s">
        <v>196</v>
      </c>
      <c r="L448" s="352" t="s">
        <v>196</v>
      </c>
      <c r="M448" s="352" t="s">
        <v>196</v>
      </c>
    </row>
    <row r="449" spans="1:13" x14ac:dyDescent="0.25">
      <c r="A449" s="328" t="s">
        <v>3386</v>
      </c>
      <c r="B449" s="352" t="s">
        <v>196</v>
      </c>
      <c r="C449" s="352" t="s">
        <v>196</v>
      </c>
      <c r="D449" s="352" t="s">
        <v>196</v>
      </c>
      <c r="E449" s="355">
        <v>9.3345714285669998E-2</v>
      </c>
      <c r="F449" s="355">
        <v>1.83442699999999</v>
      </c>
      <c r="G449" s="355" t="s">
        <v>548</v>
      </c>
      <c r="H449" s="355">
        <v>9.0435714290000002E-5</v>
      </c>
      <c r="I449" s="355" t="s">
        <v>550</v>
      </c>
      <c r="J449" s="352" t="s">
        <v>196</v>
      </c>
      <c r="K449" s="352" t="s">
        <v>196</v>
      </c>
      <c r="L449" s="352" t="s">
        <v>196</v>
      </c>
      <c r="M449" s="352" t="s">
        <v>196</v>
      </c>
    </row>
    <row r="450" spans="1:13" x14ac:dyDescent="0.25">
      <c r="A450" s="331" t="s">
        <v>681</v>
      </c>
      <c r="B450" s="352" t="s">
        <v>196</v>
      </c>
      <c r="C450" s="352" t="s">
        <v>196</v>
      </c>
      <c r="D450" s="352" t="s">
        <v>196</v>
      </c>
      <c r="E450" s="355">
        <v>99945.755582500002</v>
      </c>
      <c r="F450" s="355">
        <v>15.660888</v>
      </c>
      <c r="G450" s="355">
        <v>7230.4559117999988</v>
      </c>
      <c r="H450" s="355" t="s">
        <v>521</v>
      </c>
      <c r="I450" s="355" t="s">
        <v>521</v>
      </c>
      <c r="J450" s="352" t="s">
        <v>196</v>
      </c>
      <c r="K450" s="352" t="s">
        <v>196</v>
      </c>
      <c r="L450" s="352" t="s">
        <v>196</v>
      </c>
      <c r="M450" s="352" t="s">
        <v>196</v>
      </c>
    </row>
    <row r="451" spans="1:13" x14ac:dyDescent="0.25">
      <c r="A451" s="328" t="s">
        <v>682</v>
      </c>
      <c r="B451" s="352" t="s">
        <v>196</v>
      </c>
      <c r="C451" s="352" t="s">
        <v>196</v>
      </c>
      <c r="D451" s="352" t="s">
        <v>196</v>
      </c>
      <c r="E451" s="355">
        <v>89653.230582500008</v>
      </c>
      <c r="F451" s="355" t="s">
        <v>521</v>
      </c>
      <c r="G451" s="355" t="s">
        <v>3240</v>
      </c>
      <c r="H451" s="355" t="s">
        <v>521</v>
      </c>
      <c r="I451" s="355" t="s">
        <v>521</v>
      </c>
      <c r="J451" s="352" t="s">
        <v>196</v>
      </c>
      <c r="K451" s="352" t="s">
        <v>196</v>
      </c>
      <c r="L451" s="352" t="s">
        <v>196</v>
      </c>
      <c r="M451" s="352" t="s">
        <v>196</v>
      </c>
    </row>
    <row r="452" spans="1:13" x14ac:dyDescent="0.25">
      <c r="A452" s="328" t="s">
        <v>683</v>
      </c>
      <c r="B452" s="352" t="s">
        <v>196</v>
      </c>
      <c r="C452" s="352" t="s">
        <v>196</v>
      </c>
      <c r="D452" s="352" t="s">
        <v>196</v>
      </c>
      <c r="E452" s="355">
        <v>1457.742</v>
      </c>
      <c r="F452" s="355" t="s">
        <v>521</v>
      </c>
      <c r="G452" s="355" t="s">
        <v>523</v>
      </c>
      <c r="H452" s="355" t="s">
        <v>521</v>
      </c>
      <c r="I452" s="355" t="s">
        <v>521</v>
      </c>
      <c r="J452" s="352" t="s">
        <v>196</v>
      </c>
      <c r="K452" s="352" t="s">
        <v>196</v>
      </c>
      <c r="L452" s="352" t="s">
        <v>196</v>
      </c>
      <c r="M452" s="352" t="s">
        <v>196</v>
      </c>
    </row>
    <row r="453" spans="1:13" x14ac:dyDescent="0.25">
      <c r="A453" s="328" t="s">
        <v>684</v>
      </c>
      <c r="B453" s="352" t="s">
        <v>196</v>
      </c>
      <c r="C453" s="352" t="s">
        <v>196</v>
      </c>
      <c r="D453" s="352" t="s">
        <v>196</v>
      </c>
      <c r="E453" s="355">
        <v>301.25799999999998</v>
      </c>
      <c r="F453" s="355">
        <v>15.660888</v>
      </c>
      <c r="G453" s="355" t="s">
        <v>523</v>
      </c>
      <c r="H453" s="355" t="s">
        <v>521</v>
      </c>
      <c r="I453" s="355" t="s">
        <v>521</v>
      </c>
      <c r="J453" s="352" t="s">
        <v>196</v>
      </c>
      <c r="K453" s="352" t="s">
        <v>196</v>
      </c>
      <c r="L453" s="352" t="s">
        <v>196</v>
      </c>
      <c r="M453" s="352" t="s">
        <v>196</v>
      </c>
    </row>
    <row r="454" spans="1:13" x14ac:dyDescent="0.25">
      <c r="A454" s="328" t="s">
        <v>685</v>
      </c>
      <c r="B454" s="352" t="s">
        <v>196</v>
      </c>
      <c r="C454" s="352" t="s">
        <v>196</v>
      </c>
      <c r="D454" s="352" t="s">
        <v>196</v>
      </c>
      <c r="E454" s="355">
        <v>8533.5249999999996</v>
      </c>
      <c r="F454" s="355" t="s">
        <v>521</v>
      </c>
      <c r="G454" s="355" t="s">
        <v>595</v>
      </c>
      <c r="H454" s="355" t="s">
        <v>521</v>
      </c>
      <c r="I454" s="355" t="s">
        <v>521</v>
      </c>
      <c r="J454" s="352" t="s">
        <v>196</v>
      </c>
      <c r="K454" s="352" t="s">
        <v>196</v>
      </c>
      <c r="L454" s="352" t="s">
        <v>196</v>
      </c>
      <c r="M454" s="352" t="s">
        <v>196</v>
      </c>
    </row>
    <row r="455" spans="1:13" x14ac:dyDescent="0.25">
      <c r="A455" s="328" t="s">
        <v>686</v>
      </c>
      <c r="B455" s="352" t="s">
        <v>196</v>
      </c>
      <c r="C455" s="352" t="s">
        <v>196</v>
      </c>
      <c r="D455" s="352" t="s">
        <v>196</v>
      </c>
      <c r="E455" s="355" t="s">
        <v>521</v>
      </c>
      <c r="F455" s="355" t="s">
        <v>521</v>
      </c>
      <c r="G455" s="355" t="s">
        <v>523</v>
      </c>
      <c r="H455" s="355" t="s">
        <v>521</v>
      </c>
      <c r="I455" s="355" t="s">
        <v>521</v>
      </c>
      <c r="J455" s="352" t="s">
        <v>196</v>
      </c>
      <c r="K455" s="352" t="s">
        <v>196</v>
      </c>
      <c r="L455" s="352" t="s">
        <v>196</v>
      </c>
      <c r="M455" s="352" t="s">
        <v>196</v>
      </c>
    </row>
    <row r="456" spans="1:13" x14ac:dyDescent="0.25">
      <c r="A456" s="329" t="s">
        <v>687</v>
      </c>
      <c r="B456" s="352" t="s">
        <v>196</v>
      </c>
      <c r="C456" s="352" t="s">
        <v>196</v>
      </c>
      <c r="D456" s="352" t="s">
        <v>196</v>
      </c>
      <c r="E456" s="355" t="s">
        <v>521</v>
      </c>
      <c r="F456" s="355" t="s">
        <v>521</v>
      </c>
      <c r="G456" s="355">
        <v>7230.4559117999988</v>
      </c>
      <c r="H456" s="355" t="s">
        <v>521</v>
      </c>
      <c r="I456" s="355" t="s">
        <v>521</v>
      </c>
      <c r="J456" s="352" t="s">
        <v>196</v>
      </c>
      <c r="K456" s="352" t="s">
        <v>196</v>
      </c>
      <c r="L456" s="352" t="s">
        <v>196</v>
      </c>
      <c r="M456" s="352" t="s">
        <v>196</v>
      </c>
    </row>
    <row r="457" spans="1:13" x14ac:dyDescent="0.25">
      <c r="A457" s="330" t="s">
        <v>688</v>
      </c>
      <c r="B457" s="355" t="s">
        <v>544</v>
      </c>
      <c r="C457" s="355" t="s">
        <v>544</v>
      </c>
      <c r="D457" s="355">
        <v>14.15208194400004</v>
      </c>
      <c r="E457" s="355" t="s">
        <v>521</v>
      </c>
      <c r="F457" s="355">
        <v>2.3518718468133701</v>
      </c>
      <c r="G457" s="355" t="s">
        <v>521</v>
      </c>
      <c r="H457" s="355">
        <v>0.36618901378629998</v>
      </c>
      <c r="I457" s="355" t="s">
        <v>521</v>
      </c>
      <c r="J457" s="355">
        <v>3.0595650574289701</v>
      </c>
      <c r="K457" s="355">
        <v>2.2218459027463999</v>
      </c>
      <c r="L457" s="355">
        <v>3851.2231308671667</v>
      </c>
      <c r="M457" s="355">
        <v>0.17191986356898001</v>
      </c>
    </row>
    <row r="458" spans="1:13" x14ac:dyDescent="0.25">
      <c r="A458" s="328" t="s">
        <v>689</v>
      </c>
      <c r="B458" s="352" t="s">
        <v>196</v>
      </c>
      <c r="C458" s="352" t="s">
        <v>196</v>
      </c>
      <c r="D458" s="352" t="s">
        <v>196</v>
      </c>
      <c r="E458" s="355" t="s">
        <v>521</v>
      </c>
      <c r="F458" s="355">
        <v>2.3518718468133701</v>
      </c>
      <c r="G458" s="355" t="s">
        <v>521</v>
      </c>
      <c r="H458" s="355">
        <v>0.36618901378629998</v>
      </c>
      <c r="I458" s="355" t="s">
        <v>521</v>
      </c>
      <c r="J458" s="352" t="s">
        <v>196</v>
      </c>
      <c r="K458" s="352" t="s">
        <v>196</v>
      </c>
      <c r="L458" s="352" t="s">
        <v>196</v>
      </c>
      <c r="M458" s="352" t="s">
        <v>196</v>
      </c>
    </row>
    <row r="459" spans="1:13" x14ac:dyDescent="0.25">
      <c r="A459" s="328" t="s">
        <v>3387</v>
      </c>
      <c r="B459" s="352" t="s">
        <v>196</v>
      </c>
      <c r="C459" s="352" t="s">
        <v>196</v>
      </c>
      <c r="D459" s="352" t="s">
        <v>196</v>
      </c>
      <c r="E459" s="352" t="s">
        <v>196</v>
      </c>
      <c r="F459" s="355" t="s">
        <v>521</v>
      </c>
      <c r="G459" s="355" t="s">
        <v>196</v>
      </c>
      <c r="H459" s="355" t="s">
        <v>548</v>
      </c>
      <c r="I459" s="352" t="s">
        <v>196</v>
      </c>
      <c r="J459" s="352" t="s">
        <v>196</v>
      </c>
      <c r="K459" s="352" t="s">
        <v>196</v>
      </c>
      <c r="L459" s="352" t="s">
        <v>196</v>
      </c>
      <c r="M459" s="352" t="s">
        <v>196</v>
      </c>
    </row>
    <row r="460" spans="1:13" x14ac:dyDescent="0.25">
      <c r="A460" s="328" t="s">
        <v>3388</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690</v>
      </c>
      <c r="B461" s="355" t="s">
        <v>544</v>
      </c>
      <c r="C461" s="355" t="s">
        <v>544</v>
      </c>
      <c r="D461" s="355" t="s">
        <v>544</v>
      </c>
      <c r="E461" s="355" t="s">
        <v>521</v>
      </c>
      <c r="F461" s="355" t="s">
        <v>521</v>
      </c>
      <c r="G461" s="355" t="s">
        <v>521</v>
      </c>
      <c r="H461" s="355" t="s">
        <v>521</v>
      </c>
      <c r="I461" s="355" t="s">
        <v>521</v>
      </c>
      <c r="J461" s="355">
        <v>3.0595650574289701</v>
      </c>
      <c r="K461" s="355">
        <v>2.2218459027463999</v>
      </c>
      <c r="L461" s="355">
        <v>3851.2231308671667</v>
      </c>
      <c r="M461" s="355">
        <v>0.17191986356898001</v>
      </c>
    </row>
    <row r="462" spans="1:13" x14ac:dyDescent="0.25">
      <c r="A462" s="327" t="s">
        <v>691</v>
      </c>
      <c r="B462" s="355" t="s">
        <v>583</v>
      </c>
      <c r="C462" s="355" t="s">
        <v>521</v>
      </c>
      <c r="D462" s="355">
        <v>0.41291012709129998</v>
      </c>
      <c r="E462" s="355" t="s">
        <v>555</v>
      </c>
      <c r="F462" s="355" t="s">
        <v>555</v>
      </c>
      <c r="G462" s="355" t="s">
        <v>521</v>
      </c>
      <c r="H462" s="355" t="s">
        <v>555</v>
      </c>
      <c r="I462" s="355" t="s">
        <v>555</v>
      </c>
      <c r="J462" s="355">
        <v>453.82441954455231</v>
      </c>
      <c r="K462" s="355">
        <v>613.85632533670321</v>
      </c>
      <c r="L462" s="355">
        <v>1739.7462559347221</v>
      </c>
      <c r="M462" s="355">
        <v>310.00149700742173</v>
      </c>
    </row>
    <row r="464" spans="1:13" x14ac:dyDescent="0.25">
      <c r="A464" s="58" t="s">
        <v>692</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05" t="s">
        <v>693</v>
      </c>
      <c r="B466" s="405"/>
      <c r="C466" s="405"/>
      <c r="D466" s="405"/>
      <c r="E466" s="405"/>
      <c r="F466" s="405"/>
      <c r="G466" s="405"/>
      <c r="H466" s="405"/>
      <c r="I466" s="405"/>
      <c r="J466" s="405"/>
      <c r="K466" s="405"/>
      <c r="L466" s="405"/>
      <c r="M466" s="405"/>
      <c r="N466" s="405"/>
      <c r="O466" s="405"/>
      <c r="P466" s="405"/>
      <c r="Q466" s="405"/>
      <c r="R466" s="241"/>
      <c r="S466" s="241"/>
      <c r="T466" s="241"/>
      <c r="U466" s="241"/>
      <c r="V466" s="241"/>
      <c r="W466" s="241"/>
      <c r="X466" s="241"/>
      <c r="Y466" s="241"/>
      <c r="Z466" s="241"/>
      <c r="AA466" s="241"/>
      <c r="AB466" s="241"/>
      <c r="AC466" s="241"/>
      <c r="AD466" s="241"/>
      <c r="AE466" s="241"/>
      <c r="AF466" s="252"/>
      <c r="AG466" s="241"/>
      <c r="AH466" s="241"/>
      <c r="AI466" s="57" t="s">
        <v>505</v>
      </c>
      <c r="AJ466" s="239"/>
    </row>
    <row r="467" spans="1:36" ht="15.75" x14ac:dyDescent="0.25">
      <c r="A467" s="253" t="s">
        <v>694</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3573</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506</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399" t="s">
        <v>507</v>
      </c>
      <c r="B470" s="255" t="s">
        <v>695</v>
      </c>
      <c r="C470" s="256" t="s">
        <v>696</v>
      </c>
      <c r="D470" s="256" t="s">
        <v>697</v>
      </c>
      <c r="E470" s="256" t="s">
        <v>698</v>
      </c>
      <c r="F470" s="256" t="s">
        <v>699</v>
      </c>
      <c r="G470" s="256" t="s">
        <v>700</v>
      </c>
      <c r="H470" s="256" t="s">
        <v>701</v>
      </c>
      <c r="I470" s="256" t="s">
        <v>702</v>
      </c>
      <c r="J470" s="256" t="s">
        <v>703</v>
      </c>
      <c r="K470" s="256" t="s">
        <v>704</v>
      </c>
      <c r="L470" s="256" t="s">
        <v>705</v>
      </c>
      <c r="M470" s="256" t="s">
        <v>706</v>
      </c>
      <c r="N470" s="256" t="s">
        <v>707</v>
      </c>
      <c r="O470" s="256" t="s">
        <v>708</v>
      </c>
      <c r="P470" s="256" t="s">
        <v>709</v>
      </c>
      <c r="Q470" s="256" t="s">
        <v>710</v>
      </c>
      <c r="R470" s="256" t="s">
        <v>711</v>
      </c>
      <c r="S470" s="257" t="s">
        <v>712</v>
      </c>
      <c r="T470" s="257" t="s">
        <v>713</v>
      </c>
      <c r="U470" s="258" t="s">
        <v>714</v>
      </c>
      <c r="V470" s="256" t="s">
        <v>715</v>
      </c>
      <c r="W470" s="259" t="s">
        <v>716</v>
      </c>
      <c r="X470" s="259" t="s">
        <v>717</v>
      </c>
      <c r="Y470" s="259" t="s">
        <v>718</v>
      </c>
      <c r="Z470" s="259" t="s">
        <v>719</v>
      </c>
      <c r="AA470" s="259" t="s">
        <v>720</v>
      </c>
      <c r="AB470" s="259" t="s">
        <v>721</v>
      </c>
      <c r="AC470" s="259" t="s">
        <v>722</v>
      </c>
      <c r="AD470" s="260" t="s">
        <v>723</v>
      </c>
      <c r="AE470" s="260" t="s">
        <v>724</v>
      </c>
      <c r="AF470" s="258" t="s">
        <v>725</v>
      </c>
      <c r="AG470" s="256" t="s">
        <v>726</v>
      </c>
      <c r="AH470" s="258" t="s">
        <v>643</v>
      </c>
      <c r="AI470" s="257" t="s">
        <v>644</v>
      </c>
      <c r="AJ470" s="74" t="s">
        <v>727</v>
      </c>
    </row>
    <row r="471" spans="1:36" ht="38.25" thickBot="1" x14ac:dyDescent="0.3">
      <c r="A471" s="400"/>
      <c r="B471" s="401" t="s">
        <v>3242</v>
      </c>
      <c r="C471" s="402"/>
      <c r="D471" s="402"/>
      <c r="E471" s="402"/>
      <c r="F471" s="402"/>
      <c r="G471" s="402"/>
      <c r="H471" s="402"/>
      <c r="I471" s="402"/>
      <c r="J471" s="402"/>
      <c r="K471" s="402"/>
      <c r="L471" s="402"/>
      <c r="M471" s="402"/>
      <c r="N471" s="402"/>
      <c r="O471" s="402"/>
      <c r="P471" s="402"/>
      <c r="Q471" s="402"/>
      <c r="R471" s="403"/>
      <c r="S471" s="288"/>
      <c r="T471" s="288"/>
      <c r="U471" s="392" t="s">
        <v>728</v>
      </c>
      <c r="V471" s="393"/>
      <c r="W471" s="401" t="s">
        <v>3242</v>
      </c>
      <c r="X471" s="402"/>
      <c r="Y471" s="402"/>
      <c r="Z471" s="402"/>
      <c r="AA471" s="402"/>
      <c r="AB471" s="402"/>
      <c r="AC471" s="403"/>
      <c r="AD471" s="288"/>
      <c r="AE471" s="288"/>
      <c r="AF471" s="392" t="s">
        <v>728</v>
      </c>
      <c r="AG471" s="393"/>
      <c r="AH471" s="261" t="s">
        <v>648</v>
      </c>
      <c r="AI471" s="289" t="s">
        <v>3242</v>
      </c>
      <c r="AJ471" s="262" t="s">
        <v>3242</v>
      </c>
    </row>
    <row r="472" spans="1:36" ht="15.75" thickTop="1" x14ac:dyDescent="0.25">
      <c r="A472" s="263" t="s">
        <v>729</v>
      </c>
      <c r="B472" s="355">
        <v>1368.6407622854913</v>
      </c>
      <c r="C472" s="355">
        <v>398.21997774743551</v>
      </c>
      <c r="D472" s="355">
        <v>1.9808273483516601</v>
      </c>
      <c r="E472" s="355" t="s">
        <v>826</v>
      </c>
      <c r="F472" s="355">
        <v>2580.4423400000001</v>
      </c>
      <c r="G472" s="355" t="s">
        <v>546</v>
      </c>
      <c r="H472" s="355">
        <v>56029.164606593971</v>
      </c>
      <c r="I472" s="355" t="s">
        <v>546</v>
      </c>
      <c r="J472" s="355">
        <v>2093.1475999999998</v>
      </c>
      <c r="K472" s="355" t="s">
        <v>546</v>
      </c>
      <c r="L472" s="355" t="s">
        <v>826</v>
      </c>
      <c r="M472" s="355" t="s">
        <v>546</v>
      </c>
      <c r="N472" s="355" t="s">
        <v>546</v>
      </c>
      <c r="O472" s="355" t="s">
        <v>546</v>
      </c>
      <c r="P472" s="355" t="s">
        <v>546</v>
      </c>
      <c r="Q472" s="355">
        <v>117.73</v>
      </c>
      <c r="R472" s="355" t="s">
        <v>546</v>
      </c>
      <c r="S472" s="355" t="s">
        <v>826</v>
      </c>
      <c r="T472" s="355" t="s">
        <v>826</v>
      </c>
      <c r="U472" s="355">
        <v>1.6984600970478201</v>
      </c>
      <c r="V472" s="352" t="s">
        <v>196</v>
      </c>
      <c r="W472" s="355">
        <v>540.06916717032652</v>
      </c>
      <c r="X472" s="355">
        <v>206.85707686944318</v>
      </c>
      <c r="Y472" s="355">
        <v>9.0276703162196608</v>
      </c>
      <c r="Z472" s="355" t="s">
        <v>546</v>
      </c>
      <c r="AA472" s="355">
        <v>11.47912170919709</v>
      </c>
      <c r="AB472" s="355" t="s">
        <v>546</v>
      </c>
      <c r="AC472" s="355" t="s">
        <v>826</v>
      </c>
      <c r="AD472" s="355" t="s">
        <v>546</v>
      </c>
      <c r="AE472" s="355" t="s">
        <v>546</v>
      </c>
      <c r="AF472" s="355">
        <v>3.5894286775586801</v>
      </c>
      <c r="AG472" s="352" t="s">
        <v>196</v>
      </c>
      <c r="AH472" s="355">
        <v>7230.4559117999988</v>
      </c>
      <c r="AI472" s="355">
        <v>517.71056610324001</v>
      </c>
      <c r="AJ472" s="355">
        <v>28.530150025699999</v>
      </c>
    </row>
    <row r="473" spans="1:36" x14ac:dyDescent="0.25">
      <c r="A473" s="263" t="s">
        <v>730</v>
      </c>
      <c r="B473" s="355">
        <v>1354.0760204081632</v>
      </c>
      <c r="C473" s="355" t="s">
        <v>521</v>
      </c>
      <c r="D473" s="355" t="s">
        <v>521</v>
      </c>
      <c r="E473" s="355" t="s">
        <v>521</v>
      </c>
      <c r="F473" s="355" t="s">
        <v>521</v>
      </c>
      <c r="G473" s="355" t="s">
        <v>521</v>
      </c>
      <c r="H473" s="355" t="s">
        <v>521</v>
      </c>
      <c r="I473" s="355" t="s">
        <v>521</v>
      </c>
      <c r="J473" s="355" t="s">
        <v>521</v>
      </c>
      <c r="K473" s="355" t="s">
        <v>521</v>
      </c>
      <c r="L473" s="355" t="s">
        <v>521</v>
      </c>
      <c r="M473" s="355" t="s">
        <v>521</v>
      </c>
      <c r="N473" s="355" t="s">
        <v>521</v>
      </c>
      <c r="O473" s="355" t="s">
        <v>521</v>
      </c>
      <c r="P473" s="355" t="s">
        <v>521</v>
      </c>
      <c r="Q473" s="355" t="s">
        <v>521</v>
      </c>
      <c r="R473" s="355" t="s">
        <v>521</v>
      </c>
      <c r="S473" s="355" t="s">
        <v>521</v>
      </c>
      <c r="T473" s="355" t="s">
        <v>521</v>
      </c>
      <c r="U473" s="355" t="s">
        <v>521</v>
      </c>
      <c r="V473" s="352" t="s">
        <v>196</v>
      </c>
      <c r="W473" s="355" t="s">
        <v>521</v>
      </c>
      <c r="X473" s="355" t="s">
        <v>521</v>
      </c>
      <c r="Y473" s="355" t="s">
        <v>521</v>
      </c>
      <c r="Z473" s="355" t="s">
        <v>521</v>
      </c>
      <c r="AA473" s="355" t="s">
        <v>521</v>
      </c>
      <c r="AB473" s="355" t="s">
        <v>521</v>
      </c>
      <c r="AC473" s="355" t="s">
        <v>521</v>
      </c>
      <c r="AD473" s="355" t="s">
        <v>521</v>
      </c>
      <c r="AE473" s="355" t="s">
        <v>521</v>
      </c>
      <c r="AF473" s="355" t="s">
        <v>521</v>
      </c>
      <c r="AG473" s="352" t="s">
        <v>196</v>
      </c>
      <c r="AH473" s="355" t="s">
        <v>521</v>
      </c>
      <c r="AI473" s="355" t="s">
        <v>521</v>
      </c>
      <c r="AJ473" s="355" t="s">
        <v>521</v>
      </c>
    </row>
    <row r="474" spans="1:36" x14ac:dyDescent="0.25">
      <c r="A474" s="356" t="s">
        <v>731</v>
      </c>
      <c r="B474" s="355">
        <v>1354.0760204081632</v>
      </c>
      <c r="C474" s="355" t="s">
        <v>521</v>
      </c>
      <c r="D474" s="355" t="s">
        <v>521</v>
      </c>
      <c r="E474" s="355" t="s">
        <v>521</v>
      </c>
      <c r="F474" s="355" t="s">
        <v>521</v>
      </c>
      <c r="G474" s="355" t="s">
        <v>521</v>
      </c>
      <c r="H474" s="355" t="s">
        <v>521</v>
      </c>
      <c r="I474" s="355" t="s">
        <v>521</v>
      </c>
      <c r="J474" s="355" t="s">
        <v>521</v>
      </c>
      <c r="K474" s="355" t="s">
        <v>521</v>
      </c>
      <c r="L474" s="355" t="s">
        <v>521</v>
      </c>
      <c r="M474" s="355" t="s">
        <v>521</v>
      </c>
      <c r="N474" s="355" t="s">
        <v>521</v>
      </c>
      <c r="O474" s="355" t="s">
        <v>521</v>
      </c>
      <c r="P474" s="355" t="s">
        <v>521</v>
      </c>
      <c r="Q474" s="355" t="s">
        <v>521</v>
      </c>
      <c r="R474" s="355" t="s">
        <v>521</v>
      </c>
      <c r="S474" s="355" t="s">
        <v>521</v>
      </c>
      <c r="T474" s="355" t="s">
        <v>521</v>
      </c>
      <c r="U474" s="355" t="s">
        <v>521</v>
      </c>
      <c r="V474" s="352" t="s">
        <v>196</v>
      </c>
      <c r="W474" s="355" t="s">
        <v>521</v>
      </c>
      <c r="X474" s="355" t="s">
        <v>521</v>
      </c>
      <c r="Y474" s="355" t="s">
        <v>521</v>
      </c>
      <c r="Z474" s="355" t="s">
        <v>521</v>
      </c>
      <c r="AA474" s="355" t="s">
        <v>521</v>
      </c>
      <c r="AB474" s="355" t="s">
        <v>521</v>
      </c>
      <c r="AC474" s="355" t="s">
        <v>521</v>
      </c>
      <c r="AD474" s="355" t="s">
        <v>521</v>
      </c>
      <c r="AE474" s="355" t="s">
        <v>521</v>
      </c>
      <c r="AF474" s="355" t="s">
        <v>521</v>
      </c>
      <c r="AG474" s="352" t="s">
        <v>196</v>
      </c>
      <c r="AH474" s="355" t="s">
        <v>521</v>
      </c>
      <c r="AI474" s="355" t="s">
        <v>521</v>
      </c>
      <c r="AJ474" s="355" t="s">
        <v>521</v>
      </c>
    </row>
    <row r="475" spans="1:36" x14ac:dyDescent="0.25">
      <c r="A475" s="357" t="s">
        <v>732</v>
      </c>
      <c r="B475" s="355">
        <v>1354.0760204081632</v>
      </c>
      <c r="C475" s="355" t="s">
        <v>521</v>
      </c>
      <c r="D475" s="355" t="s">
        <v>521</v>
      </c>
      <c r="E475" s="355" t="s">
        <v>521</v>
      </c>
      <c r="F475" s="355" t="s">
        <v>521</v>
      </c>
      <c r="G475" s="355" t="s">
        <v>521</v>
      </c>
      <c r="H475" s="355" t="s">
        <v>521</v>
      </c>
      <c r="I475" s="355" t="s">
        <v>521</v>
      </c>
      <c r="J475" s="355" t="s">
        <v>521</v>
      </c>
      <c r="K475" s="355" t="s">
        <v>521</v>
      </c>
      <c r="L475" s="355" t="s">
        <v>521</v>
      </c>
      <c r="M475" s="355" t="s">
        <v>521</v>
      </c>
      <c r="N475" s="355" t="s">
        <v>521</v>
      </c>
      <c r="O475" s="355" t="s">
        <v>521</v>
      </c>
      <c r="P475" s="355" t="s">
        <v>521</v>
      </c>
      <c r="Q475" s="355" t="s">
        <v>521</v>
      </c>
      <c r="R475" s="355" t="s">
        <v>521</v>
      </c>
      <c r="S475" s="355" t="s">
        <v>521</v>
      </c>
      <c r="T475" s="355" t="s">
        <v>521</v>
      </c>
      <c r="U475" s="355" t="s">
        <v>521</v>
      </c>
      <c r="V475" s="352" t="s">
        <v>196</v>
      </c>
      <c r="W475" s="355" t="s">
        <v>521</v>
      </c>
      <c r="X475" s="355" t="s">
        <v>521</v>
      </c>
      <c r="Y475" s="355" t="s">
        <v>521</v>
      </c>
      <c r="Z475" s="355" t="s">
        <v>521</v>
      </c>
      <c r="AA475" s="355" t="s">
        <v>521</v>
      </c>
      <c r="AB475" s="355" t="s">
        <v>521</v>
      </c>
      <c r="AC475" s="355" t="s">
        <v>521</v>
      </c>
      <c r="AD475" s="355" t="s">
        <v>521</v>
      </c>
      <c r="AE475" s="355" t="s">
        <v>521</v>
      </c>
      <c r="AF475" s="355" t="s">
        <v>521</v>
      </c>
      <c r="AG475" s="352" t="s">
        <v>196</v>
      </c>
      <c r="AH475" s="355" t="s">
        <v>521</v>
      </c>
      <c r="AI475" s="355" t="s">
        <v>521</v>
      </c>
      <c r="AJ475" s="355" t="s">
        <v>521</v>
      </c>
    </row>
    <row r="476" spans="1:36" x14ac:dyDescent="0.25">
      <c r="A476" s="357" t="s">
        <v>733</v>
      </c>
      <c r="B476" s="355" t="s">
        <v>521</v>
      </c>
      <c r="C476" s="355" t="s">
        <v>521</v>
      </c>
      <c r="D476" s="355" t="s">
        <v>521</v>
      </c>
      <c r="E476" s="355" t="s">
        <v>521</v>
      </c>
      <c r="F476" s="355" t="s">
        <v>521</v>
      </c>
      <c r="G476" s="355" t="s">
        <v>521</v>
      </c>
      <c r="H476" s="355" t="s">
        <v>521</v>
      </c>
      <c r="I476" s="355" t="s">
        <v>521</v>
      </c>
      <c r="J476" s="355" t="s">
        <v>521</v>
      </c>
      <c r="K476" s="355" t="s">
        <v>521</v>
      </c>
      <c r="L476" s="355" t="s">
        <v>521</v>
      </c>
      <c r="M476" s="355" t="s">
        <v>521</v>
      </c>
      <c r="N476" s="355" t="s">
        <v>521</v>
      </c>
      <c r="O476" s="355" t="s">
        <v>521</v>
      </c>
      <c r="P476" s="355" t="s">
        <v>521</v>
      </c>
      <c r="Q476" s="355" t="s">
        <v>521</v>
      </c>
      <c r="R476" s="355" t="s">
        <v>521</v>
      </c>
      <c r="S476" s="355" t="s">
        <v>521</v>
      </c>
      <c r="T476" s="355" t="s">
        <v>521</v>
      </c>
      <c r="U476" s="355" t="s">
        <v>521</v>
      </c>
      <c r="V476" s="352" t="s">
        <v>196</v>
      </c>
      <c r="W476" s="355" t="s">
        <v>521</v>
      </c>
      <c r="X476" s="355" t="s">
        <v>521</v>
      </c>
      <c r="Y476" s="355" t="s">
        <v>521</v>
      </c>
      <c r="Z476" s="355" t="s">
        <v>521</v>
      </c>
      <c r="AA476" s="355" t="s">
        <v>521</v>
      </c>
      <c r="AB476" s="355" t="s">
        <v>521</v>
      </c>
      <c r="AC476" s="355" t="s">
        <v>521</v>
      </c>
      <c r="AD476" s="355" t="s">
        <v>521</v>
      </c>
      <c r="AE476" s="355" t="s">
        <v>521</v>
      </c>
      <c r="AF476" s="355" t="s">
        <v>521</v>
      </c>
      <c r="AG476" s="352" t="s">
        <v>196</v>
      </c>
      <c r="AH476" s="355" t="s">
        <v>521</v>
      </c>
      <c r="AI476" s="355" t="s">
        <v>521</v>
      </c>
      <c r="AJ476" s="355" t="s">
        <v>521</v>
      </c>
    </row>
    <row r="477" spans="1:36" x14ac:dyDescent="0.25">
      <c r="A477" s="356" t="s">
        <v>734</v>
      </c>
      <c r="B477" s="355" t="s">
        <v>521</v>
      </c>
      <c r="C477" s="355" t="s">
        <v>521</v>
      </c>
      <c r="D477" s="355" t="s">
        <v>521</v>
      </c>
      <c r="E477" s="355" t="s">
        <v>521</v>
      </c>
      <c r="F477" s="355" t="s">
        <v>521</v>
      </c>
      <c r="G477" s="355" t="s">
        <v>521</v>
      </c>
      <c r="H477" s="355" t="s">
        <v>521</v>
      </c>
      <c r="I477" s="355" t="s">
        <v>521</v>
      </c>
      <c r="J477" s="355" t="s">
        <v>521</v>
      </c>
      <c r="K477" s="355" t="s">
        <v>521</v>
      </c>
      <c r="L477" s="355" t="s">
        <v>521</v>
      </c>
      <c r="M477" s="355" t="s">
        <v>521</v>
      </c>
      <c r="N477" s="355" t="s">
        <v>521</v>
      </c>
      <c r="O477" s="355" t="s">
        <v>521</v>
      </c>
      <c r="P477" s="355" t="s">
        <v>521</v>
      </c>
      <c r="Q477" s="355" t="s">
        <v>521</v>
      </c>
      <c r="R477" s="355" t="s">
        <v>521</v>
      </c>
      <c r="S477" s="355" t="s">
        <v>521</v>
      </c>
      <c r="T477" s="355" t="s">
        <v>521</v>
      </c>
      <c r="U477" s="355" t="s">
        <v>521</v>
      </c>
      <c r="V477" s="352" t="s">
        <v>196</v>
      </c>
      <c r="W477" s="355" t="s">
        <v>521</v>
      </c>
      <c r="X477" s="355" t="s">
        <v>521</v>
      </c>
      <c r="Y477" s="355" t="s">
        <v>521</v>
      </c>
      <c r="Z477" s="355" t="s">
        <v>521</v>
      </c>
      <c r="AA477" s="355" t="s">
        <v>521</v>
      </c>
      <c r="AB477" s="355" t="s">
        <v>521</v>
      </c>
      <c r="AC477" s="355" t="s">
        <v>521</v>
      </c>
      <c r="AD477" s="355" t="s">
        <v>521</v>
      </c>
      <c r="AE477" s="355" t="s">
        <v>521</v>
      </c>
      <c r="AF477" s="355" t="s">
        <v>521</v>
      </c>
      <c r="AG477" s="352" t="s">
        <v>196</v>
      </c>
      <c r="AH477" s="355" t="s">
        <v>521</v>
      </c>
      <c r="AI477" s="355" t="s">
        <v>521</v>
      </c>
      <c r="AJ477" s="355" t="s">
        <v>521</v>
      </c>
    </row>
    <row r="478" spans="1:36" x14ac:dyDescent="0.25">
      <c r="A478" s="263" t="s">
        <v>735</v>
      </c>
      <c r="B478" s="355" t="s">
        <v>521</v>
      </c>
      <c r="C478" s="355" t="s">
        <v>521</v>
      </c>
      <c r="D478" s="355" t="s">
        <v>521</v>
      </c>
      <c r="E478" s="355" t="s">
        <v>521</v>
      </c>
      <c r="F478" s="355" t="s">
        <v>521</v>
      </c>
      <c r="G478" s="355" t="s">
        <v>521</v>
      </c>
      <c r="H478" s="355" t="s">
        <v>583</v>
      </c>
      <c r="I478" s="355" t="s">
        <v>521</v>
      </c>
      <c r="J478" s="355" t="s">
        <v>521</v>
      </c>
      <c r="K478" s="355" t="s">
        <v>521</v>
      </c>
      <c r="L478" s="355" t="s">
        <v>521</v>
      </c>
      <c r="M478" s="355" t="s">
        <v>521</v>
      </c>
      <c r="N478" s="355" t="s">
        <v>521</v>
      </c>
      <c r="O478" s="355" t="s">
        <v>521</v>
      </c>
      <c r="P478" s="355" t="s">
        <v>521</v>
      </c>
      <c r="Q478" s="355" t="s">
        <v>521</v>
      </c>
      <c r="R478" s="355" t="s">
        <v>521</v>
      </c>
      <c r="S478" s="355" t="s">
        <v>521</v>
      </c>
      <c r="T478" s="355" t="s">
        <v>521</v>
      </c>
      <c r="U478" s="355" t="s">
        <v>521</v>
      </c>
      <c r="V478" s="352" t="s">
        <v>196</v>
      </c>
      <c r="W478" s="355">
        <v>391.00292248704386</v>
      </c>
      <c r="X478" s="355">
        <v>45.101851511540602</v>
      </c>
      <c r="Y478" s="355" t="s">
        <v>521</v>
      </c>
      <c r="Z478" s="355" t="s">
        <v>521</v>
      </c>
      <c r="AA478" s="355" t="s">
        <v>521</v>
      </c>
      <c r="AB478" s="355" t="s">
        <v>521</v>
      </c>
      <c r="AC478" s="355" t="s">
        <v>521</v>
      </c>
      <c r="AD478" s="355" t="s">
        <v>521</v>
      </c>
      <c r="AE478" s="355" t="s">
        <v>521</v>
      </c>
      <c r="AF478" s="355" t="s">
        <v>521</v>
      </c>
      <c r="AG478" s="352" t="s">
        <v>196</v>
      </c>
      <c r="AH478" s="355" t="s">
        <v>521</v>
      </c>
      <c r="AI478" s="355">
        <v>120.41830440901001</v>
      </c>
      <c r="AJ478" s="355" t="s">
        <v>521</v>
      </c>
    </row>
    <row r="479" spans="1:36" x14ac:dyDescent="0.25">
      <c r="A479" s="356" t="s">
        <v>736</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521</v>
      </c>
      <c r="Z479" s="355" t="s">
        <v>521</v>
      </c>
      <c r="AA479" s="355" t="s">
        <v>521</v>
      </c>
      <c r="AB479" s="355" t="s">
        <v>521</v>
      </c>
      <c r="AC479" s="355" t="s">
        <v>521</v>
      </c>
      <c r="AD479" s="355" t="s">
        <v>521</v>
      </c>
      <c r="AE479" s="355" t="s">
        <v>521</v>
      </c>
      <c r="AF479" s="355" t="s">
        <v>521</v>
      </c>
      <c r="AG479" s="352" t="s">
        <v>196</v>
      </c>
      <c r="AH479" s="352" t="s">
        <v>196</v>
      </c>
      <c r="AI479" s="355" t="s">
        <v>521</v>
      </c>
      <c r="AJ479" s="352" t="s">
        <v>196</v>
      </c>
    </row>
    <row r="480" spans="1:36" x14ac:dyDescent="0.25">
      <c r="A480" s="356" t="s">
        <v>737</v>
      </c>
      <c r="B480" s="355" t="s">
        <v>521</v>
      </c>
      <c r="C480" s="355" t="s">
        <v>521</v>
      </c>
      <c r="D480" s="355" t="s">
        <v>521</v>
      </c>
      <c r="E480" s="355" t="s">
        <v>521</v>
      </c>
      <c r="F480" s="355" t="s">
        <v>521</v>
      </c>
      <c r="G480" s="355" t="s">
        <v>521</v>
      </c>
      <c r="H480" s="355" t="s">
        <v>550</v>
      </c>
      <c r="I480" s="355" t="s">
        <v>521</v>
      </c>
      <c r="J480" s="355" t="s">
        <v>521</v>
      </c>
      <c r="K480" s="355" t="s">
        <v>521</v>
      </c>
      <c r="L480" s="355" t="s">
        <v>521</v>
      </c>
      <c r="M480" s="355" t="s">
        <v>521</v>
      </c>
      <c r="N480" s="355" t="s">
        <v>521</v>
      </c>
      <c r="O480" s="355" t="s">
        <v>521</v>
      </c>
      <c r="P480" s="355" t="s">
        <v>521</v>
      </c>
      <c r="Q480" s="355" t="s">
        <v>521</v>
      </c>
      <c r="R480" s="355" t="s">
        <v>521</v>
      </c>
      <c r="S480" s="355" t="s">
        <v>521</v>
      </c>
      <c r="T480" s="355" t="s">
        <v>521</v>
      </c>
      <c r="U480" s="355" t="s">
        <v>521</v>
      </c>
      <c r="V480" s="352" t="s">
        <v>196</v>
      </c>
      <c r="W480" s="355" t="s">
        <v>521</v>
      </c>
      <c r="X480" s="355" t="s">
        <v>521</v>
      </c>
      <c r="Y480" s="355" t="s">
        <v>521</v>
      </c>
      <c r="Z480" s="355" t="s">
        <v>521</v>
      </c>
      <c r="AA480" s="355" t="s">
        <v>521</v>
      </c>
      <c r="AB480" s="355" t="s">
        <v>521</v>
      </c>
      <c r="AC480" s="355" t="s">
        <v>521</v>
      </c>
      <c r="AD480" s="355" t="s">
        <v>521</v>
      </c>
      <c r="AE480" s="355" t="s">
        <v>521</v>
      </c>
      <c r="AF480" s="355" t="s">
        <v>521</v>
      </c>
      <c r="AG480" s="352" t="s">
        <v>196</v>
      </c>
      <c r="AH480" s="355" t="s">
        <v>521</v>
      </c>
      <c r="AI480" s="355">
        <v>120.41830440900908</v>
      </c>
      <c r="AJ480" s="352" t="s">
        <v>196</v>
      </c>
    </row>
    <row r="481" spans="1:36" x14ac:dyDescent="0.25">
      <c r="A481" s="358" t="s">
        <v>738</v>
      </c>
      <c r="B481" s="355" t="s">
        <v>521</v>
      </c>
      <c r="C481" s="355" t="s">
        <v>521</v>
      </c>
      <c r="D481" s="355" t="s">
        <v>521</v>
      </c>
      <c r="E481" s="355" t="s">
        <v>521</v>
      </c>
      <c r="F481" s="355" t="s">
        <v>521</v>
      </c>
      <c r="G481" s="355" t="s">
        <v>521</v>
      </c>
      <c r="H481" s="355" t="s">
        <v>521</v>
      </c>
      <c r="I481" s="355" t="s">
        <v>521</v>
      </c>
      <c r="J481" s="355" t="s">
        <v>521</v>
      </c>
      <c r="K481" s="355" t="s">
        <v>521</v>
      </c>
      <c r="L481" s="355" t="s">
        <v>521</v>
      </c>
      <c r="M481" s="355" t="s">
        <v>521</v>
      </c>
      <c r="N481" s="355" t="s">
        <v>521</v>
      </c>
      <c r="O481" s="355" t="s">
        <v>521</v>
      </c>
      <c r="P481" s="355" t="s">
        <v>521</v>
      </c>
      <c r="Q481" s="355" t="s">
        <v>521</v>
      </c>
      <c r="R481" s="355" t="s">
        <v>521</v>
      </c>
      <c r="S481" s="355" t="s">
        <v>521</v>
      </c>
      <c r="T481" s="355" t="s">
        <v>521</v>
      </c>
      <c r="U481" s="355" t="s">
        <v>521</v>
      </c>
      <c r="V481" s="352" t="s">
        <v>196</v>
      </c>
      <c r="W481" s="355" t="s">
        <v>521</v>
      </c>
      <c r="X481" s="355" t="s">
        <v>521</v>
      </c>
      <c r="Y481" s="355" t="s">
        <v>521</v>
      </c>
      <c r="Z481" s="355" t="s">
        <v>521</v>
      </c>
      <c r="AA481" s="355" t="s">
        <v>521</v>
      </c>
      <c r="AB481" s="355" t="s">
        <v>521</v>
      </c>
      <c r="AC481" s="355" t="s">
        <v>521</v>
      </c>
      <c r="AD481" s="355" t="s">
        <v>521</v>
      </c>
      <c r="AE481" s="355" t="s">
        <v>521</v>
      </c>
      <c r="AF481" s="355" t="s">
        <v>521</v>
      </c>
      <c r="AG481" s="352" t="s">
        <v>196</v>
      </c>
      <c r="AH481" s="355" t="s">
        <v>521</v>
      </c>
      <c r="AI481" s="355" t="s">
        <v>521</v>
      </c>
      <c r="AJ481" s="355" t="s">
        <v>521</v>
      </c>
    </row>
    <row r="482" spans="1:36" x14ac:dyDescent="0.25">
      <c r="A482" s="359" t="s">
        <v>676</v>
      </c>
      <c r="B482" s="355">
        <v>13.68474187732811</v>
      </c>
      <c r="C482" s="355">
        <v>0.90067774743551998</v>
      </c>
      <c r="D482" s="355">
        <v>1.9808273483516601</v>
      </c>
      <c r="E482" s="355" t="s">
        <v>3239</v>
      </c>
      <c r="F482" s="355" t="s">
        <v>3239</v>
      </c>
      <c r="G482" s="355" t="s">
        <v>620</v>
      </c>
      <c r="H482" s="355">
        <v>9.5065939709600006E-3</v>
      </c>
      <c r="I482" s="355" t="s">
        <v>620</v>
      </c>
      <c r="J482" s="355" t="s">
        <v>3239</v>
      </c>
      <c r="K482" s="355" t="s">
        <v>620</v>
      </c>
      <c r="L482" s="355" t="s">
        <v>3239</v>
      </c>
      <c r="M482" s="355" t="s">
        <v>620</v>
      </c>
      <c r="N482" s="355" t="s">
        <v>620</v>
      </c>
      <c r="O482" s="355" t="s">
        <v>620</v>
      </c>
      <c r="P482" s="355" t="s">
        <v>620</v>
      </c>
      <c r="Q482" s="355" t="s">
        <v>3239</v>
      </c>
      <c r="R482" s="355" t="s">
        <v>620</v>
      </c>
      <c r="S482" s="355" t="s">
        <v>3239</v>
      </c>
      <c r="T482" s="355" t="s">
        <v>3239</v>
      </c>
      <c r="U482" s="355">
        <v>1.6984600970478201</v>
      </c>
      <c r="V482" s="352" t="s">
        <v>196</v>
      </c>
      <c r="W482" s="355">
        <v>146.62879409508059</v>
      </c>
      <c r="X482" s="355">
        <v>161.75522535790259</v>
      </c>
      <c r="Y482" s="355">
        <v>9.0276703162196608</v>
      </c>
      <c r="Z482" s="355" t="s">
        <v>620</v>
      </c>
      <c r="AA482" s="355">
        <v>11.47912170919709</v>
      </c>
      <c r="AB482" s="355" t="s">
        <v>620</v>
      </c>
      <c r="AC482" s="355" t="s">
        <v>3239</v>
      </c>
      <c r="AD482" s="355" t="s">
        <v>620</v>
      </c>
      <c r="AE482" s="355" t="s">
        <v>620</v>
      </c>
      <c r="AF482" s="355">
        <v>3.5894286775586801</v>
      </c>
      <c r="AG482" s="352" t="s">
        <v>196</v>
      </c>
      <c r="AH482" s="355" t="s">
        <v>620</v>
      </c>
      <c r="AI482" s="355">
        <v>31.103247907929191</v>
      </c>
      <c r="AJ482" s="355">
        <v>28.530150025703989</v>
      </c>
    </row>
    <row r="483" spans="1:36" x14ac:dyDescent="0.25">
      <c r="A483" s="356" t="s">
        <v>677</v>
      </c>
      <c r="B483" s="355">
        <v>13.671467518190029</v>
      </c>
      <c r="C483" s="355">
        <v>0.90067774743551998</v>
      </c>
      <c r="D483" s="355">
        <v>1.9808273483516601</v>
      </c>
      <c r="E483" s="355" t="s">
        <v>550</v>
      </c>
      <c r="F483" s="355" t="s">
        <v>550</v>
      </c>
      <c r="G483" s="355" t="s">
        <v>550</v>
      </c>
      <c r="H483" s="355">
        <v>9.5065939709600006E-3</v>
      </c>
      <c r="I483" s="355" t="s">
        <v>550</v>
      </c>
      <c r="J483" s="355" t="s">
        <v>550</v>
      </c>
      <c r="K483" s="355" t="s">
        <v>550</v>
      </c>
      <c r="L483" s="355" t="s">
        <v>550</v>
      </c>
      <c r="M483" s="355" t="s">
        <v>550</v>
      </c>
      <c r="N483" s="355" t="s">
        <v>550</v>
      </c>
      <c r="O483" s="355" t="s">
        <v>550</v>
      </c>
      <c r="P483" s="355" t="s">
        <v>550</v>
      </c>
      <c r="Q483" s="355" t="s">
        <v>550</v>
      </c>
      <c r="R483" s="355" t="s">
        <v>550</v>
      </c>
      <c r="S483" s="355" t="s">
        <v>550</v>
      </c>
      <c r="T483" s="355" t="s">
        <v>550</v>
      </c>
      <c r="U483" s="355" t="s">
        <v>548</v>
      </c>
      <c r="V483" s="352" t="s">
        <v>196</v>
      </c>
      <c r="W483" s="355">
        <v>146.16040121254008</v>
      </c>
      <c r="X483" s="355">
        <v>161.67811829648733</v>
      </c>
      <c r="Y483" s="355">
        <v>8.9719417447910903</v>
      </c>
      <c r="Z483" s="355" t="s">
        <v>550</v>
      </c>
      <c r="AA483" s="355">
        <v>11.42114438969833</v>
      </c>
      <c r="AB483" s="355" t="s">
        <v>550</v>
      </c>
      <c r="AC483" s="355" t="s">
        <v>550</v>
      </c>
      <c r="AD483" s="355" t="s">
        <v>550</v>
      </c>
      <c r="AE483" s="355" t="s">
        <v>550</v>
      </c>
      <c r="AF483" s="355">
        <v>1.1055156889200001E-3</v>
      </c>
      <c r="AG483" s="352" t="s">
        <v>196</v>
      </c>
      <c r="AH483" s="355" t="s">
        <v>548</v>
      </c>
      <c r="AI483" s="355">
        <v>30.668042743204541</v>
      </c>
      <c r="AJ483" s="355">
        <v>28.530150025703989</v>
      </c>
    </row>
    <row r="484" spans="1:36" x14ac:dyDescent="0.25">
      <c r="A484" s="356" t="s">
        <v>678</v>
      </c>
      <c r="B484" s="355" t="s">
        <v>548</v>
      </c>
      <c r="C484" s="355" t="s">
        <v>548</v>
      </c>
      <c r="D484" s="355" t="s">
        <v>548</v>
      </c>
      <c r="E484" s="355" t="s">
        <v>548</v>
      </c>
      <c r="F484" s="355" t="s">
        <v>548</v>
      </c>
      <c r="G484" s="355" t="s">
        <v>548</v>
      </c>
      <c r="H484" s="355" t="s">
        <v>548</v>
      </c>
      <c r="I484" s="355" t="s">
        <v>548</v>
      </c>
      <c r="J484" s="355" t="s">
        <v>548</v>
      </c>
      <c r="K484" s="355" t="s">
        <v>548</v>
      </c>
      <c r="L484" s="355" t="s">
        <v>548</v>
      </c>
      <c r="M484" s="355" t="s">
        <v>548</v>
      </c>
      <c r="N484" s="355" t="s">
        <v>548</v>
      </c>
      <c r="O484" s="355" t="s">
        <v>548</v>
      </c>
      <c r="P484" s="355" t="s">
        <v>548</v>
      </c>
      <c r="Q484" s="355" t="s">
        <v>548</v>
      </c>
      <c r="R484" s="355" t="s">
        <v>548</v>
      </c>
      <c r="S484" s="355" t="s">
        <v>548</v>
      </c>
      <c r="T484" s="355" t="s">
        <v>548</v>
      </c>
      <c r="U484" s="355" t="s">
        <v>548</v>
      </c>
      <c r="V484" s="352" t="s">
        <v>196</v>
      </c>
      <c r="W484" s="355" t="s">
        <v>548</v>
      </c>
      <c r="X484" s="355" t="s">
        <v>548</v>
      </c>
      <c r="Y484" s="355" t="s">
        <v>548</v>
      </c>
      <c r="Z484" s="355" t="s">
        <v>548</v>
      </c>
      <c r="AA484" s="355" t="s">
        <v>548</v>
      </c>
      <c r="AB484" s="355" t="s">
        <v>548</v>
      </c>
      <c r="AC484" s="355" t="s">
        <v>548</v>
      </c>
      <c r="AD484" s="355" t="s">
        <v>548</v>
      </c>
      <c r="AE484" s="355" t="s">
        <v>548</v>
      </c>
      <c r="AF484" s="355" t="s">
        <v>548</v>
      </c>
      <c r="AG484" s="352" t="s">
        <v>196</v>
      </c>
      <c r="AH484" s="355" t="s">
        <v>548</v>
      </c>
      <c r="AI484" s="355" t="s">
        <v>548</v>
      </c>
      <c r="AJ484" s="355" t="s">
        <v>548</v>
      </c>
    </row>
    <row r="485" spans="1:36" x14ac:dyDescent="0.25">
      <c r="A485" s="356" t="s">
        <v>679</v>
      </c>
      <c r="B485" s="355">
        <v>6.9672162809399996E-3</v>
      </c>
      <c r="C485" s="355" t="s">
        <v>548</v>
      </c>
      <c r="D485" s="355" t="s">
        <v>548</v>
      </c>
      <c r="E485" s="355" t="s">
        <v>548</v>
      </c>
      <c r="F485" s="355" t="s">
        <v>548</v>
      </c>
      <c r="G485" s="355" t="s">
        <v>548</v>
      </c>
      <c r="H485" s="355" t="s">
        <v>548</v>
      </c>
      <c r="I485" s="355" t="s">
        <v>548</v>
      </c>
      <c r="J485" s="355" t="s">
        <v>548</v>
      </c>
      <c r="K485" s="355" t="s">
        <v>548</v>
      </c>
      <c r="L485" s="355" t="s">
        <v>548</v>
      </c>
      <c r="M485" s="355" t="s">
        <v>548</v>
      </c>
      <c r="N485" s="355" t="s">
        <v>548</v>
      </c>
      <c r="O485" s="355" t="s">
        <v>548</v>
      </c>
      <c r="P485" s="355" t="s">
        <v>548</v>
      </c>
      <c r="Q485" s="355" t="s">
        <v>548</v>
      </c>
      <c r="R485" s="355" t="s">
        <v>548</v>
      </c>
      <c r="S485" s="355" t="s">
        <v>548</v>
      </c>
      <c r="T485" s="355" t="s">
        <v>548</v>
      </c>
      <c r="U485" s="355" t="s">
        <v>548</v>
      </c>
      <c r="V485" s="352" t="s">
        <v>196</v>
      </c>
      <c r="W485" s="355">
        <v>0.41169288254051001</v>
      </c>
      <c r="X485" s="355">
        <v>5.0035632843830002E-2</v>
      </c>
      <c r="Y485" s="355" t="s">
        <v>548</v>
      </c>
      <c r="Z485" s="355" t="s">
        <v>548</v>
      </c>
      <c r="AA485" s="355">
        <v>3.9874807019000001E-4</v>
      </c>
      <c r="AB485" s="355" t="s">
        <v>548</v>
      </c>
      <c r="AC485" s="355" t="s">
        <v>548</v>
      </c>
      <c r="AD485" s="355" t="s">
        <v>548</v>
      </c>
      <c r="AE485" s="355" t="s">
        <v>548</v>
      </c>
      <c r="AF485" s="355" t="s">
        <v>548</v>
      </c>
      <c r="AG485" s="352" t="s">
        <v>196</v>
      </c>
      <c r="AH485" s="355" t="s">
        <v>548</v>
      </c>
      <c r="AI485" s="355" t="s">
        <v>550</v>
      </c>
      <c r="AJ485" s="355" t="s">
        <v>550</v>
      </c>
    </row>
    <row r="486" spans="1:36" x14ac:dyDescent="0.25">
      <c r="A486" s="356" t="s">
        <v>680</v>
      </c>
      <c r="B486" s="355" t="s">
        <v>523</v>
      </c>
      <c r="C486" s="355" t="s">
        <v>523</v>
      </c>
      <c r="D486" s="355" t="s">
        <v>550</v>
      </c>
      <c r="E486" s="355" t="s">
        <v>523</v>
      </c>
      <c r="F486" s="355" t="s">
        <v>523</v>
      </c>
      <c r="G486" s="355" t="s">
        <v>550</v>
      </c>
      <c r="H486" s="355" t="s">
        <v>523</v>
      </c>
      <c r="I486" s="355" t="s">
        <v>550</v>
      </c>
      <c r="J486" s="355" t="s">
        <v>523</v>
      </c>
      <c r="K486" s="355" t="s">
        <v>550</v>
      </c>
      <c r="L486" s="355" t="s">
        <v>523</v>
      </c>
      <c r="M486" s="355" t="s">
        <v>550</v>
      </c>
      <c r="N486" s="355" t="s">
        <v>550</v>
      </c>
      <c r="O486" s="355" t="s">
        <v>550</v>
      </c>
      <c r="P486" s="355" t="s">
        <v>550</v>
      </c>
      <c r="Q486" s="355" t="s">
        <v>523</v>
      </c>
      <c r="R486" s="355" t="s">
        <v>550</v>
      </c>
      <c r="S486" s="355" t="s">
        <v>523</v>
      </c>
      <c r="T486" s="355" t="s">
        <v>523</v>
      </c>
      <c r="U486" s="355">
        <v>1.6984600970478201</v>
      </c>
      <c r="V486" s="352" t="s">
        <v>196</v>
      </c>
      <c r="W486" s="355" t="s">
        <v>523</v>
      </c>
      <c r="X486" s="355" t="s">
        <v>523</v>
      </c>
      <c r="Y486" s="355" t="s">
        <v>550</v>
      </c>
      <c r="Z486" s="355" t="s">
        <v>550</v>
      </c>
      <c r="AA486" s="355" t="s">
        <v>550</v>
      </c>
      <c r="AB486" s="355" t="s">
        <v>550</v>
      </c>
      <c r="AC486" s="355" t="s">
        <v>523</v>
      </c>
      <c r="AD486" s="355" t="s">
        <v>550</v>
      </c>
      <c r="AE486" s="355" t="s">
        <v>550</v>
      </c>
      <c r="AF486" s="355">
        <v>3.5883231618697602</v>
      </c>
      <c r="AG486" s="352" t="s">
        <v>196</v>
      </c>
      <c r="AH486" s="355" t="s">
        <v>550</v>
      </c>
      <c r="AI486" s="355">
        <v>0.34476945043893997</v>
      </c>
      <c r="AJ486" s="355" t="s">
        <v>550</v>
      </c>
    </row>
    <row r="487" spans="1:36" x14ac:dyDescent="0.25">
      <c r="A487" s="356" t="s">
        <v>3574</v>
      </c>
      <c r="B487" s="355">
        <v>6.3071428571400004E-3</v>
      </c>
      <c r="C487" s="355" t="s">
        <v>548</v>
      </c>
      <c r="D487" s="355" t="s">
        <v>548</v>
      </c>
      <c r="E487" s="355" t="s">
        <v>548</v>
      </c>
      <c r="F487" s="355" t="s">
        <v>548</v>
      </c>
      <c r="G487" s="355" t="s">
        <v>548</v>
      </c>
      <c r="H487" s="355" t="s">
        <v>548</v>
      </c>
      <c r="I487" s="355" t="s">
        <v>548</v>
      </c>
      <c r="J487" s="355" t="s">
        <v>548</v>
      </c>
      <c r="K487" s="355" t="s">
        <v>548</v>
      </c>
      <c r="L487" s="355" t="s">
        <v>548</v>
      </c>
      <c r="M487" s="355" t="s">
        <v>548</v>
      </c>
      <c r="N487" s="355" t="s">
        <v>548</v>
      </c>
      <c r="O487" s="355" t="s">
        <v>548</v>
      </c>
      <c r="P487" s="355" t="s">
        <v>548</v>
      </c>
      <c r="Q487" s="355" t="s">
        <v>548</v>
      </c>
      <c r="R487" s="355" t="s">
        <v>548</v>
      </c>
      <c r="S487" s="355" t="s">
        <v>548</v>
      </c>
      <c r="T487" s="355" t="s">
        <v>548</v>
      </c>
      <c r="U487" s="355" t="s">
        <v>548</v>
      </c>
      <c r="V487" s="352" t="s">
        <v>196</v>
      </c>
      <c r="W487" s="355">
        <v>5.67E-2</v>
      </c>
      <c r="X487" s="355">
        <v>2.7071428571429999E-2</v>
      </c>
      <c r="Y487" s="355">
        <v>5.5728571428570003E-2</v>
      </c>
      <c r="Z487" s="355" t="s">
        <v>548</v>
      </c>
      <c r="AA487" s="355">
        <v>5.7578571428570001E-2</v>
      </c>
      <c r="AB487" s="355" t="s">
        <v>548</v>
      </c>
      <c r="AC487" s="355" t="s">
        <v>548</v>
      </c>
      <c r="AD487" s="355" t="s">
        <v>548</v>
      </c>
      <c r="AE487" s="355" t="s">
        <v>548</v>
      </c>
      <c r="AF487" s="355" t="s">
        <v>548</v>
      </c>
      <c r="AG487" s="352" t="s">
        <v>196</v>
      </c>
      <c r="AH487" s="355" t="s">
        <v>548</v>
      </c>
      <c r="AI487" s="355">
        <v>9.0435714285709998E-2</v>
      </c>
      <c r="AJ487" s="355" t="s">
        <v>550</v>
      </c>
    </row>
    <row r="488" spans="1:36" x14ac:dyDescent="0.25">
      <c r="A488" s="331" t="s">
        <v>681</v>
      </c>
      <c r="B488" s="355">
        <v>0.88</v>
      </c>
      <c r="C488" s="355">
        <v>397.31929999999994</v>
      </c>
      <c r="D488" s="355" t="s">
        <v>521</v>
      </c>
      <c r="E488" s="355" t="s">
        <v>521</v>
      </c>
      <c r="F488" s="355">
        <v>2580.4423400000001</v>
      </c>
      <c r="G488" s="355" t="s">
        <v>521</v>
      </c>
      <c r="H488" s="355">
        <v>56029.155100000004</v>
      </c>
      <c r="I488" s="355" t="s">
        <v>521</v>
      </c>
      <c r="J488" s="355">
        <v>2093.1475999999998</v>
      </c>
      <c r="K488" s="355" t="s">
        <v>521</v>
      </c>
      <c r="L488" s="355" t="s">
        <v>521</v>
      </c>
      <c r="M488" s="355" t="s">
        <v>521</v>
      </c>
      <c r="N488" s="355" t="s">
        <v>521</v>
      </c>
      <c r="O488" s="355" t="s">
        <v>521</v>
      </c>
      <c r="P488" s="355" t="s">
        <v>521</v>
      </c>
      <c r="Q488" s="355">
        <v>117.73</v>
      </c>
      <c r="R488" s="355" t="s">
        <v>521</v>
      </c>
      <c r="S488" s="355" t="s">
        <v>521</v>
      </c>
      <c r="T488" s="355" t="s">
        <v>521</v>
      </c>
      <c r="U488" s="355" t="s">
        <v>521</v>
      </c>
      <c r="V488" s="352" t="s">
        <v>196</v>
      </c>
      <c r="W488" s="355">
        <v>2.1192000000000002</v>
      </c>
      <c r="X488" s="355" t="s">
        <v>521</v>
      </c>
      <c r="Y488" s="355" t="s">
        <v>521</v>
      </c>
      <c r="Z488" s="355" t="s">
        <v>521</v>
      </c>
      <c r="AA488" s="355" t="s">
        <v>521</v>
      </c>
      <c r="AB488" s="355" t="s">
        <v>521</v>
      </c>
      <c r="AC488" s="355" t="s">
        <v>521</v>
      </c>
      <c r="AD488" s="355" t="s">
        <v>521</v>
      </c>
      <c r="AE488" s="355" t="s">
        <v>521</v>
      </c>
      <c r="AF488" s="355" t="s">
        <v>521</v>
      </c>
      <c r="AG488" s="352" t="s">
        <v>196</v>
      </c>
      <c r="AH488" s="355">
        <v>7230.4559117999988</v>
      </c>
      <c r="AI488" s="355" t="s">
        <v>521</v>
      </c>
      <c r="AJ488" s="355" t="s">
        <v>521</v>
      </c>
    </row>
    <row r="489" spans="1:36" x14ac:dyDescent="0.25">
      <c r="A489" s="356" t="s">
        <v>682</v>
      </c>
      <c r="B489" s="355" t="s">
        <v>521</v>
      </c>
      <c r="C489" s="355">
        <v>397.31929999999994</v>
      </c>
      <c r="D489" s="355" t="s">
        <v>521</v>
      </c>
      <c r="E489" s="355" t="s">
        <v>521</v>
      </c>
      <c r="F489" s="355">
        <v>2549.6623400000003</v>
      </c>
      <c r="G489" s="355" t="s">
        <v>521</v>
      </c>
      <c r="H489" s="355">
        <v>49042.255100000002</v>
      </c>
      <c r="I489" s="355" t="s">
        <v>521</v>
      </c>
      <c r="J489" s="355">
        <v>2093.1475999999998</v>
      </c>
      <c r="K489" s="355" t="s">
        <v>521</v>
      </c>
      <c r="L489" s="355" t="s">
        <v>521</v>
      </c>
      <c r="M489" s="355" t="s">
        <v>521</v>
      </c>
      <c r="N489" s="355" t="s">
        <v>521</v>
      </c>
      <c r="O489" s="355" t="s">
        <v>521</v>
      </c>
      <c r="P489" s="355" t="s">
        <v>521</v>
      </c>
      <c r="Q489" s="355">
        <v>99.33</v>
      </c>
      <c r="R489" s="355" t="s">
        <v>521</v>
      </c>
      <c r="S489" s="355" t="s">
        <v>521</v>
      </c>
      <c r="T489" s="355" t="s">
        <v>521</v>
      </c>
      <c r="U489" s="355" t="s">
        <v>521</v>
      </c>
      <c r="V489" s="352" t="s">
        <v>196</v>
      </c>
      <c r="W489" s="355" t="s">
        <v>521</v>
      </c>
      <c r="X489" s="355" t="s">
        <v>521</v>
      </c>
      <c r="Y489" s="355" t="s">
        <v>521</v>
      </c>
      <c r="Z489" s="355" t="s">
        <v>521</v>
      </c>
      <c r="AA489" s="355" t="s">
        <v>521</v>
      </c>
      <c r="AB489" s="355" t="s">
        <v>521</v>
      </c>
      <c r="AC489" s="355" t="s">
        <v>521</v>
      </c>
      <c r="AD489" s="355" t="s">
        <v>521</v>
      </c>
      <c r="AE489" s="355" t="s">
        <v>521</v>
      </c>
      <c r="AF489" s="355" t="s">
        <v>521</v>
      </c>
      <c r="AG489" s="352" t="s">
        <v>196</v>
      </c>
      <c r="AH489" s="355" t="s">
        <v>3240</v>
      </c>
      <c r="AI489" s="355" t="s">
        <v>521</v>
      </c>
      <c r="AJ489" s="355" t="s">
        <v>521</v>
      </c>
    </row>
    <row r="490" spans="1:36" x14ac:dyDescent="0.25">
      <c r="A490" s="356" t="s">
        <v>683</v>
      </c>
      <c r="B490" s="355" t="s">
        <v>521</v>
      </c>
      <c r="C490" s="355" t="s">
        <v>521</v>
      </c>
      <c r="D490" s="355" t="s">
        <v>521</v>
      </c>
      <c r="E490" s="355" t="s">
        <v>521</v>
      </c>
      <c r="F490" s="355" t="s">
        <v>521</v>
      </c>
      <c r="G490" s="355" t="s">
        <v>521</v>
      </c>
      <c r="H490" s="355">
        <v>1019.4</v>
      </c>
      <c r="I490" s="355" t="s">
        <v>521</v>
      </c>
      <c r="J490" s="355" t="s">
        <v>521</v>
      </c>
      <c r="K490" s="355" t="s">
        <v>521</v>
      </c>
      <c r="L490" s="355" t="s">
        <v>521</v>
      </c>
      <c r="M490" s="355" t="s">
        <v>521</v>
      </c>
      <c r="N490" s="355" t="s">
        <v>521</v>
      </c>
      <c r="O490" s="355" t="s">
        <v>521</v>
      </c>
      <c r="P490" s="355" t="s">
        <v>521</v>
      </c>
      <c r="Q490" s="355" t="s">
        <v>521</v>
      </c>
      <c r="R490" s="355" t="s">
        <v>521</v>
      </c>
      <c r="S490" s="355" t="s">
        <v>521</v>
      </c>
      <c r="T490" s="355" t="s">
        <v>521</v>
      </c>
      <c r="U490" s="355" t="s">
        <v>521</v>
      </c>
      <c r="V490" s="352" t="s">
        <v>196</v>
      </c>
      <c r="W490" s="355" t="s">
        <v>521</v>
      </c>
      <c r="X490" s="355" t="s">
        <v>521</v>
      </c>
      <c r="Y490" s="355" t="s">
        <v>521</v>
      </c>
      <c r="Z490" s="355" t="s">
        <v>521</v>
      </c>
      <c r="AA490" s="355" t="s">
        <v>521</v>
      </c>
      <c r="AB490" s="355" t="s">
        <v>521</v>
      </c>
      <c r="AC490" s="355" t="s">
        <v>521</v>
      </c>
      <c r="AD490" s="355" t="s">
        <v>521</v>
      </c>
      <c r="AE490" s="355" t="s">
        <v>521</v>
      </c>
      <c r="AF490" s="355" t="s">
        <v>521</v>
      </c>
      <c r="AG490" s="352" t="s">
        <v>196</v>
      </c>
      <c r="AH490" s="355" t="s">
        <v>523</v>
      </c>
      <c r="AI490" s="355" t="s">
        <v>521</v>
      </c>
      <c r="AJ490" s="355" t="s">
        <v>521</v>
      </c>
    </row>
    <row r="491" spans="1:36" x14ac:dyDescent="0.25">
      <c r="A491" s="356" t="s">
        <v>684</v>
      </c>
      <c r="B491" s="355">
        <v>0.88</v>
      </c>
      <c r="C491" s="355" t="s">
        <v>521</v>
      </c>
      <c r="D491" s="355" t="s">
        <v>521</v>
      </c>
      <c r="E491" s="355" t="s">
        <v>521</v>
      </c>
      <c r="F491" s="355">
        <v>30.78</v>
      </c>
      <c r="G491" s="355" t="s">
        <v>521</v>
      </c>
      <c r="H491" s="355" t="s">
        <v>521</v>
      </c>
      <c r="I491" s="355" t="s">
        <v>521</v>
      </c>
      <c r="J491" s="355" t="s">
        <v>521</v>
      </c>
      <c r="K491" s="355" t="s">
        <v>521</v>
      </c>
      <c r="L491" s="355" t="s">
        <v>521</v>
      </c>
      <c r="M491" s="355" t="s">
        <v>521</v>
      </c>
      <c r="N491" s="355" t="s">
        <v>521</v>
      </c>
      <c r="O491" s="355" t="s">
        <v>521</v>
      </c>
      <c r="P491" s="355" t="s">
        <v>521</v>
      </c>
      <c r="Q491" s="355">
        <v>18.399999999999999</v>
      </c>
      <c r="R491" s="355" t="s">
        <v>521</v>
      </c>
      <c r="S491" s="355" t="s">
        <v>521</v>
      </c>
      <c r="T491" s="355" t="s">
        <v>521</v>
      </c>
      <c r="U491" s="355" t="s">
        <v>521</v>
      </c>
      <c r="V491" s="352" t="s">
        <v>196</v>
      </c>
      <c r="W491" s="355">
        <v>2.1192000000000002</v>
      </c>
      <c r="X491" s="355" t="s">
        <v>521</v>
      </c>
      <c r="Y491" s="355" t="s">
        <v>521</v>
      </c>
      <c r="Z491" s="355" t="s">
        <v>521</v>
      </c>
      <c r="AA491" s="355" t="s">
        <v>521</v>
      </c>
      <c r="AB491" s="355" t="s">
        <v>521</v>
      </c>
      <c r="AC491" s="355" t="s">
        <v>521</v>
      </c>
      <c r="AD491" s="355" t="s">
        <v>521</v>
      </c>
      <c r="AE491" s="355" t="s">
        <v>521</v>
      </c>
      <c r="AF491" s="355" t="s">
        <v>521</v>
      </c>
      <c r="AG491" s="352" t="s">
        <v>196</v>
      </c>
      <c r="AH491" s="355" t="s">
        <v>523</v>
      </c>
      <c r="AI491" s="355" t="s">
        <v>521</v>
      </c>
      <c r="AJ491" s="355" t="s">
        <v>521</v>
      </c>
    </row>
    <row r="492" spans="1:36" x14ac:dyDescent="0.25">
      <c r="A492" s="356" t="s">
        <v>685</v>
      </c>
      <c r="B492" s="355" t="s">
        <v>521</v>
      </c>
      <c r="C492" s="355" t="s">
        <v>521</v>
      </c>
      <c r="D492" s="355" t="s">
        <v>521</v>
      </c>
      <c r="E492" s="355" t="s">
        <v>521</v>
      </c>
      <c r="F492" s="355" t="s">
        <v>521</v>
      </c>
      <c r="G492" s="355" t="s">
        <v>521</v>
      </c>
      <c r="H492" s="355">
        <v>5967.5</v>
      </c>
      <c r="I492" s="355" t="s">
        <v>521</v>
      </c>
      <c r="J492" s="355" t="s">
        <v>521</v>
      </c>
      <c r="K492" s="355" t="s">
        <v>521</v>
      </c>
      <c r="L492" s="355" t="s">
        <v>521</v>
      </c>
      <c r="M492" s="355" t="s">
        <v>521</v>
      </c>
      <c r="N492" s="355" t="s">
        <v>521</v>
      </c>
      <c r="O492" s="355" t="s">
        <v>521</v>
      </c>
      <c r="P492" s="355" t="s">
        <v>521</v>
      </c>
      <c r="Q492" s="355" t="s">
        <v>521</v>
      </c>
      <c r="R492" s="355" t="s">
        <v>521</v>
      </c>
      <c r="S492" s="355" t="s">
        <v>521</v>
      </c>
      <c r="T492" s="355" t="s">
        <v>521</v>
      </c>
      <c r="U492" s="355" t="s">
        <v>521</v>
      </c>
      <c r="V492" s="352" t="s">
        <v>196</v>
      </c>
      <c r="W492" s="355" t="s">
        <v>521</v>
      </c>
      <c r="X492" s="355" t="s">
        <v>521</v>
      </c>
      <c r="Y492" s="355" t="s">
        <v>521</v>
      </c>
      <c r="Z492" s="355" t="s">
        <v>521</v>
      </c>
      <c r="AA492" s="355" t="s">
        <v>521</v>
      </c>
      <c r="AB492" s="355" t="s">
        <v>521</v>
      </c>
      <c r="AC492" s="355" t="s">
        <v>521</v>
      </c>
      <c r="AD492" s="355" t="s">
        <v>521</v>
      </c>
      <c r="AE492" s="355" t="s">
        <v>521</v>
      </c>
      <c r="AF492" s="355" t="s">
        <v>521</v>
      </c>
      <c r="AG492" s="352" t="s">
        <v>196</v>
      </c>
      <c r="AH492" s="355" t="s">
        <v>595</v>
      </c>
      <c r="AI492" s="355" t="s">
        <v>521</v>
      </c>
      <c r="AJ492" s="355" t="s">
        <v>521</v>
      </c>
    </row>
    <row r="493" spans="1:36" x14ac:dyDescent="0.25">
      <c r="A493" s="356" t="s">
        <v>686</v>
      </c>
      <c r="B493" s="355" t="s">
        <v>521</v>
      </c>
      <c r="C493" s="355" t="s">
        <v>521</v>
      </c>
      <c r="D493" s="355" t="s">
        <v>521</v>
      </c>
      <c r="E493" s="355" t="s">
        <v>521</v>
      </c>
      <c r="F493" s="355" t="s">
        <v>521</v>
      </c>
      <c r="G493" s="355" t="s">
        <v>521</v>
      </c>
      <c r="H493" s="355" t="s">
        <v>521</v>
      </c>
      <c r="I493" s="355" t="s">
        <v>521</v>
      </c>
      <c r="J493" s="355" t="s">
        <v>521</v>
      </c>
      <c r="K493" s="355" t="s">
        <v>521</v>
      </c>
      <c r="L493" s="355" t="s">
        <v>521</v>
      </c>
      <c r="M493" s="355" t="s">
        <v>521</v>
      </c>
      <c r="N493" s="355" t="s">
        <v>521</v>
      </c>
      <c r="O493" s="355" t="s">
        <v>521</v>
      </c>
      <c r="P493" s="355" t="s">
        <v>521</v>
      </c>
      <c r="Q493" s="355" t="s">
        <v>521</v>
      </c>
      <c r="R493" s="355" t="s">
        <v>521</v>
      </c>
      <c r="S493" s="355" t="s">
        <v>521</v>
      </c>
      <c r="T493" s="355" t="s">
        <v>521</v>
      </c>
      <c r="U493" s="355" t="s">
        <v>521</v>
      </c>
      <c r="V493" s="352" t="s">
        <v>196</v>
      </c>
      <c r="W493" s="355" t="s">
        <v>521</v>
      </c>
      <c r="X493" s="355" t="s">
        <v>521</v>
      </c>
      <c r="Y493" s="355" t="s">
        <v>521</v>
      </c>
      <c r="Z493" s="355" t="s">
        <v>521</v>
      </c>
      <c r="AA493" s="355" t="s">
        <v>521</v>
      </c>
      <c r="AB493" s="355" t="s">
        <v>521</v>
      </c>
      <c r="AC493" s="355" t="s">
        <v>521</v>
      </c>
      <c r="AD493" s="355" t="s">
        <v>521</v>
      </c>
      <c r="AE493" s="355" t="s">
        <v>521</v>
      </c>
      <c r="AF493" s="355" t="s">
        <v>521</v>
      </c>
      <c r="AG493" s="352" t="s">
        <v>196</v>
      </c>
      <c r="AH493" s="355" t="s">
        <v>523</v>
      </c>
      <c r="AI493" s="355" t="s">
        <v>521</v>
      </c>
      <c r="AJ493" s="355" t="s">
        <v>521</v>
      </c>
    </row>
    <row r="494" spans="1:36" x14ac:dyDescent="0.25">
      <c r="A494" s="358" t="s">
        <v>687</v>
      </c>
      <c r="B494" s="355" t="s">
        <v>521</v>
      </c>
      <c r="C494" s="355" t="s">
        <v>521</v>
      </c>
      <c r="D494" s="355" t="s">
        <v>521</v>
      </c>
      <c r="E494" s="355" t="s">
        <v>521</v>
      </c>
      <c r="F494" s="355" t="s">
        <v>521</v>
      </c>
      <c r="G494" s="355" t="s">
        <v>521</v>
      </c>
      <c r="H494" s="355" t="s">
        <v>521</v>
      </c>
      <c r="I494" s="355" t="s">
        <v>521</v>
      </c>
      <c r="J494" s="355" t="s">
        <v>521</v>
      </c>
      <c r="K494" s="355" t="s">
        <v>521</v>
      </c>
      <c r="L494" s="355" t="s">
        <v>521</v>
      </c>
      <c r="M494" s="355" t="s">
        <v>521</v>
      </c>
      <c r="N494" s="355" t="s">
        <v>521</v>
      </c>
      <c r="O494" s="355" t="s">
        <v>521</v>
      </c>
      <c r="P494" s="355" t="s">
        <v>521</v>
      </c>
      <c r="Q494" s="355" t="s">
        <v>521</v>
      </c>
      <c r="R494" s="355" t="s">
        <v>521</v>
      </c>
      <c r="S494" s="355" t="s">
        <v>521</v>
      </c>
      <c r="T494" s="355" t="s">
        <v>521</v>
      </c>
      <c r="U494" s="355" t="s">
        <v>521</v>
      </c>
      <c r="V494" s="352" t="s">
        <v>196</v>
      </c>
      <c r="W494" s="355" t="s">
        <v>521</v>
      </c>
      <c r="X494" s="355" t="s">
        <v>521</v>
      </c>
      <c r="Y494" s="355" t="s">
        <v>521</v>
      </c>
      <c r="Z494" s="355" t="s">
        <v>521</v>
      </c>
      <c r="AA494" s="355" t="s">
        <v>521</v>
      </c>
      <c r="AB494" s="355" t="s">
        <v>521</v>
      </c>
      <c r="AC494" s="355" t="s">
        <v>521</v>
      </c>
      <c r="AD494" s="355" t="s">
        <v>521</v>
      </c>
      <c r="AE494" s="355" t="s">
        <v>521</v>
      </c>
      <c r="AF494" s="355" t="s">
        <v>521</v>
      </c>
      <c r="AG494" s="352" t="s">
        <v>196</v>
      </c>
      <c r="AH494" s="355">
        <v>7230.4559117999988</v>
      </c>
      <c r="AI494" s="355" t="s">
        <v>521</v>
      </c>
      <c r="AJ494" s="355" t="s">
        <v>521</v>
      </c>
    </row>
    <row r="495" spans="1:36" x14ac:dyDescent="0.25">
      <c r="A495" s="360" t="s">
        <v>688</v>
      </c>
      <c r="B495" s="355" t="s">
        <v>521</v>
      </c>
      <c r="C495" s="355" t="s">
        <v>521</v>
      </c>
      <c r="D495" s="355" t="s">
        <v>521</v>
      </c>
      <c r="E495" s="355" t="s">
        <v>521</v>
      </c>
      <c r="F495" s="355" t="s">
        <v>521</v>
      </c>
      <c r="G495" s="355" t="s">
        <v>521</v>
      </c>
      <c r="H495" s="355" t="s">
        <v>521</v>
      </c>
      <c r="I495" s="355" t="s">
        <v>521</v>
      </c>
      <c r="J495" s="355" t="s">
        <v>521</v>
      </c>
      <c r="K495" s="355" t="s">
        <v>521</v>
      </c>
      <c r="L495" s="355" t="s">
        <v>521</v>
      </c>
      <c r="M495" s="355" t="s">
        <v>521</v>
      </c>
      <c r="N495" s="355" t="s">
        <v>521</v>
      </c>
      <c r="O495" s="355" t="s">
        <v>521</v>
      </c>
      <c r="P495" s="355" t="s">
        <v>521</v>
      </c>
      <c r="Q495" s="355" t="s">
        <v>521</v>
      </c>
      <c r="R495" s="355" t="s">
        <v>521</v>
      </c>
      <c r="S495" s="355" t="s">
        <v>521</v>
      </c>
      <c r="T495" s="355" t="s">
        <v>521</v>
      </c>
      <c r="U495" s="355" t="s">
        <v>521</v>
      </c>
      <c r="V495" s="352" t="s">
        <v>196</v>
      </c>
      <c r="W495" s="355">
        <v>0.31825058820208002</v>
      </c>
      <c r="X495" s="355" t="s">
        <v>521</v>
      </c>
      <c r="Y495" s="355" t="s">
        <v>521</v>
      </c>
      <c r="Z495" s="355" t="s">
        <v>521</v>
      </c>
      <c r="AA495" s="355" t="s">
        <v>521</v>
      </c>
      <c r="AB495" s="355" t="s">
        <v>521</v>
      </c>
      <c r="AC495" s="355" t="s">
        <v>521</v>
      </c>
      <c r="AD495" s="355" t="s">
        <v>521</v>
      </c>
      <c r="AE495" s="355" t="s">
        <v>521</v>
      </c>
      <c r="AF495" s="355" t="s">
        <v>521</v>
      </c>
      <c r="AG495" s="352" t="s">
        <v>196</v>
      </c>
      <c r="AH495" s="355" t="s">
        <v>521</v>
      </c>
      <c r="AI495" s="355">
        <v>366.18901378629999</v>
      </c>
      <c r="AJ495" s="355" t="s">
        <v>521</v>
      </c>
    </row>
    <row r="496" spans="1:36" x14ac:dyDescent="0.25">
      <c r="A496" s="356" t="s">
        <v>689</v>
      </c>
      <c r="B496" s="355" t="s">
        <v>521</v>
      </c>
      <c r="C496" s="355" t="s">
        <v>521</v>
      </c>
      <c r="D496" s="355" t="s">
        <v>521</v>
      </c>
      <c r="E496" s="355" t="s">
        <v>521</v>
      </c>
      <c r="F496" s="355" t="s">
        <v>521</v>
      </c>
      <c r="G496" s="355" t="s">
        <v>521</v>
      </c>
      <c r="H496" s="355" t="s">
        <v>521</v>
      </c>
      <c r="I496" s="355" t="s">
        <v>521</v>
      </c>
      <c r="J496" s="355" t="s">
        <v>521</v>
      </c>
      <c r="K496" s="355" t="s">
        <v>521</v>
      </c>
      <c r="L496" s="355" t="s">
        <v>521</v>
      </c>
      <c r="M496" s="355" t="s">
        <v>521</v>
      </c>
      <c r="N496" s="355" t="s">
        <v>521</v>
      </c>
      <c r="O496" s="355" t="s">
        <v>521</v>
      </c>
      <c r="P496" s="355" t="s">
        <v>521</v>
      </c>
      <c r="Q496" s="355" t="s">
        <v>521</v>
      </c>
      <c r="R496" s="355" t="s">
        <v>521</v>
      </c>
      <c r="S496" s="355" t="s">
        <v>521</v>
      </c>
      <c r="T496" s="355" t="s">
        <v>521</v>
      </c>
      <c r="U496" s="355" t="s">
        <v>521</v>
      </c>
      <c r="V496" s="352" t="s">
        <v>196</v>
      </c>
      <c r="W496" s="355">
        <v>0.31825058820208002</v>
      </c>
      <c r="X496" s="355" t="s">
        <v>521</v>
      </c>
      <c r="Y496" s="355" t="s">
        <v>521</v>
      </c>
      <c r="Z496" s="355" t="s">
        <v>521</v>
      </c>
      <c r="AA496" s="355" t="s">
        <v>521</v>
      </c>
      <c r="AB496" s="355" t="s">
        <v>521</v>
      </c>
      <c r="AC496" s="355" t="s">
        <v>521</v>
      </c>
      <c r="AD496" s="355" t="s">
        <v>521</v>
      </c>
      <c r="AE496" s="355" t="s">
        <v>521</v>
      </c>
      <c r="AF496" s="355" t="s">
        <v>521</v>
      </c>
      <c r="AG496" s="352" t="s">
        <v>196</v>
      </c>
      <c r="AH496" s="355" t="s">
        <v>521</v>
      </c>
      <c r="AI496" s="355">
        <v>366.18901378630005</v>
      </c>
      <c r="AJ496" s="355" t="s">
        <v>521</v>
      </c>
    </row>
    <row r="497" spans="1:36" x14ac:dyDescent="0.25">
      <c r="A497" s="356" t="s">
        <v>3575</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521</v>
      </c>
      <c r="X497" s="355" t="s">
        <v>521</v>
      </c>
      <c r="Y497" s="355" t="s">
        <v>521</v>
      </c>
      <c r="Z497" s="355" t="s">
        <v>521</v>
      </c>
      <c r="AA497" s="355" t="s">
        <v>521</v>
      </c>
      <c r="AB497" s="355" t="s">
        <v>521</v>
      </c>
      <c r="AC497" s="355" t="s">
        <v>521</v>
      </c>
      <c r="AD497" s="355" t="s">
        <v>521</v>
      </c>
      <c r="AE497" s="355" t="s">
        <v>521</v>
      </c>
      <c r="AF497" s="355" t="s">
        <v>521</v>
      </c>
      <c r="AG497" s="352" t="s">
        <v>196</v>
      </c>
      <c r="AH497" s="352" t="s">
        <v>196</v>
      </c>
      <c r="AI497" s="355" t="s">
        <v>548</v>
      </c>
      <c r="AJ497" s="352" t="s">
        <v>196</v>
      </c>
    </row>
    <row r="498" spans="1:36" x14ac:dyDescent="0.25">
      <c r="A498" s="356" t="s">
        <v>690</v>
      </c>
      <c r="B498" s="355" t="s">
        <v>521</v>
      </c>
      <c r="C498" s="355" t="s">
        <v>521</v>
      </c>
      <c r="D498" s="355" t="s">
        <v>521</v>
      </c>
      <c r="E498" s="355" t="s">
        <v>521</v>
      </c>
      <c r="F498" s="355" t="s">
        <v>521</v>
      </c>
      <c r="G498" s="355" t="s">
        <v>521</v>
      </c>
      <c r="H498" s="355" t="s">
        <v>521</v>
      </c>
      <c r="I498" s="355" t="s">
        <v>521</v>
      </c>
      <c r="J498" s="355" t="s">
        <v>521</v>
      </c>
      <c r="K498" s="355" t="s">
        <v>521</v>
      </c>
      <c r="L498" s="355" t="s">
        <v>521</v>
      </c>
      <c r="M498" s="355" t="s">
        <v>521</v>
      </c>
      <c r="N498" s="355" t="s">
        <v>521</v>
      </c>
      <c r="O498" s="355" t="s">
        <v>521</v>
      </c>
      <c r="P498" s="355" t="s">
        <v>521</v>
      </c>
      <c r="Q498" s="355" t="s">
        <v>521</v>
      </c>
      <c r="R498" s="355" t="s">
        <v>521</v>
      </c>
      <c r="S498" s="355" t="s">
        <v>521</v>
      </c>
      <c r="T498" s="355" t="s">
        <v>521</v>
      </c>
      <c r="U498" s="355" t="s">
        <v>521</v>
      </c>
      <c r="V498" s="352" t="s">
        <v>196</v>
      </c>
      <c r="W498" s="355" t="s">
        <v>521</v>
      </c>
      <c r="X498" s="355" t="s">
        <v>521</v>
      </c>
      <c r="Y498" s="355" t="s">
        <v>521</v>
      </c>
      <c r="Z498" s="355" t="s">
        <v>521</v>
      </c>
      <c r="AA498" s="355" t="s">
        <v>521</v>
      </c>
      <c r="AB498" s="355" t="s">
        <v>521</v>
      </c>
      <c r="AC498" s="355" t="s">
        <v>521</v>
      </c>
      <c r="AD498" s="355" t="s">
        <v>521</v>
      </c>
      <c r="AE498" s="355" t="s">
        <v>521</v>
      </c>
      <c r="AF498" s="355" t="s">
        <v>521</v>
      </c>
      <c r="AG498" s="352" t="s">
        <v>196</v>
      </c>
      <c r="AH498" s="355" t="s">
        <v>521</v>
      </c>
      <c r="AI498" s="355" t="s">
        <v>521</v>
      </c>
      <c r="AJ498" s="355" t="s">
        <v>521</v>
      </c>
    </row>
    <row r="499" spans="1:36" x14ac:dyDescent="0.25">
      <c r="A499" s="264" t="s">
        <v>739</v>
      </c>
      <c r="B499" s="355" t="s">
        <v>555</v>
      </c>
      <c r="C499" s="355" t="s">
        <v>521</v>
      </c>
      <c r="D499" s="355" t="s">
        <v>521</v>
      </c>
      <c r="E499" s="355" t="s">
        <v>521</v>
      </c>
      <c r="F499" s="355" t="s">
        <v>521</v>
      </c>
      <c r="G499" s="355" t="s">
        <v>521</v>
      </c>
      <c r="H499" s="355" t="s">
        <v>521</v>
      </c>
      <c r="I499" s="355" t="s">
        <v>521</v>
      </c>
      <c r="J499" s="355" t="s">
        <v>521</v>
      </c>
      <c r="K499" s="355" t="s">
        <v>521</v>
      </c>
      <c r="L499" s="355" t="s">
        <v>521</v>
      </c>
      <c r="M499" s="355" t="s">
        <v>521</v>
      </c>
      <c r="N499" s="355" t="s">
        <v>521</v>
      </c>
      <c r="O499" s="355" t="s">
        <v>521</v>
      </c>
      <c r="P499" s="355" t="s">
        <v>521</v>
      </c>
      <c r="Q499" s="355" t="s">
        <v>521</v>
      </c>
      <c r="R499" s="355" t="s">
        <v>521</v>
      </c>
      <c r="S499" s="355" t="s">
        <v>521</v>
      </c>
      <c r="T499" s="355" t="s">
        <v>521</v>
      </c>
      <c r="U499" s="355" t="s">
        <v>521</v>
      </c>
      <c r="V499" s="352" t="s">
        <v>196</v>
      </c>
      <c r="W499" s="355" t="s">
        <v>555</v>
      </c>
      <c r="X499" s="355" t="s">
        <v>555</v>
      </c>
      <c r="Y499" s="355" t="s">
        <v>555</v>
      </c>
      <c r="Z499" s="355" t="s">
        <v>521</v>
      </c>
      <c r="AA499" s="355" t="s">
        <v>555</v>
      </c>
      <c r="AB499" s="355" t="s">
        <v>521</v>
      </c>
      <c r="AC499" s="355" t="s">
        <v>521</v>
      </c>
      <c r="AD499" s="355" t="s">
        <v>521</v>
      </c>
      <c r="AE499" s="355" t="s">
        <v>521</v>
      </c>
      <c r="AF499" s="355" t="s">
        <v>521</v>
      </c>
      <c r="AG499" s="352" t="s">
        <v>196</v>
      </c>
      <c r="AH499" s="355" t="s">
        <v>521</v>
      </c>
      <c r="AI499" s="355" t="s">
        <v>555</v>
      </c>
      <c r="AJ499" s="355" t="s">
        <v>555</v>
      </c>
    </row>
    <row r="500" spans="1:36" x14ac:dyDescent="0.25">
      <c r="A500" s="361" t="s">
        <v>740</v>
      </c>
      <c r="B500" s="355" t="s">
        <v>555</v>
      </c>
      <c r="C500" s="355" t="s">
        <v>521</v>
      </c>
      <c r="D500" s="355" t="s">
        <v>521</v>
      </c>
      <c r="E500" s="355" t="s">
        <v>521</v>
      </c>
      <c r="F500" s="355" t="s">
        <v>521</v>
      </c>
      <c r="G500" s="355" t="s">
        <v>521</v>
      </c>
      <c r="H500" s="355" t="s">
        <v>521</v>
      </c>
      <c r="I500" s="355" t="s">
        <v>521</v>
      </c>
      <c r="J500" s="355" t="s">
        <v>521</v>
      </c>
      <c r="K500" s="355" t="s">
        <v>521</v>
      </c>
      <c r="L500" s="355" t="s">
        <v>521</v>
      </c>
      <c r="M500" s="355" t="s">
        <v>521</v>
      </c>
      <c r="N500" s="355" t="s">
        <v>521</v>
      </c>
      <c r="O500" s="355" t="s">
        <v>521</v>
      </c>
      <c r="P500" s="355" t="s">
        <v>521</v>
      </c>
      <c r="Q500" s="355" t="s">
        <v>521</v>
      </c>
      <c r="R500" s="355" t="s">
        <v>521</v>
      </c>
      <c r="S500" s="355" t="s">
        <v>521</v>
      </c>
      <c r="T500" s="355" t="s">
        <v>521</v>
      </c>
      <c r="U500" s="355" t="s">
        <v>521</v>
      </c>
      <c r="V500" s="352" t="s">
        <v>196</v>
      </c>
      <c r="W500" s="355" t="s">
        <v>555</v>
      </c>
      <c r="X500" s="355" t="s">
        <v>555</v>
      </c>
      <c r="Y500" s="355" t="s">
        <v>555</v>
      </c>
      <c r="Z500" s="355" t="s">
        <v>521</v>
      </c>
      <c r="AA500" s="355" t="s">
        <v>555</v>
      </c>
      <c r="AB500" s="355" t="s">
        <v>521</v>
      </c>
      <c r="AC500" s="355" t="s">
        <v>521</v>
      </c>
      <c r="AD500" s="355" t="s">
        <v>521</v>
      </c>
      <c r="AE500" s="355" t="s">
        <v>521</v>
      </c>
      <c r="AF500" s="355" t="s">
        <v>521</v>
      </c>
      <c r="AG500" s="352" t="s">
        <v>196</v>
      </c>
      <c r="AH500" s="355" t="s">
        <v>521</v>
      </c>
      <c r="AI500" s="355" t="s">
        <v>555</v>
      </c>
      <c r="AJ500" s="355" t="s">
        <v>555</v>
      </c>
    </row>
    <row r="501" spans="1:36" ht="15.75" customHeight="1" thickBot="1" x14ac:dyDescent="0.3">
      <c r="A501" s="265" t="s">
        <v>741</v>
      </c>
      <c r="B501" s="392" t="s">
        <v>728</v>
      </c>
      <c r="C501" s="406"/>
      <c r="D501" s="406"/>
      <c r="E501" s="406"/>
      <c r="F501" s="406"/>
      <c r="G501" s="406"/>
      <c r="H501" s="406"/>
      <c r="I501" s="406"/>
      <c r="J501" s="406"/>
      <c r="K501" s="406"/>
      <c r="L501" s="406"/>
      <c r="M501" s="406"/>
      <c r="N501" s="406"/>
      <c r="O501" s="406"/>
      <c r="P501" s="406"/>
      <c r="Q501" s="406"/>
      <c r="R501" s="406"/>
      <c r="S501" s="406"/>
      <c r="T501" s="406"/>
      <c r="U501" s="406"/>
      <c r="V501" s="406"/>
      <c r="W501" s="406"/>
      <c r="X501" s="406"/>
      <c r="Y501" s="406"/>
      <c r="Z501" s="406"/>
      <c r="AA501" s="406"/>
      <c r="AB501" s="406"/>
      <c r="AC501" s="406"/>
      <c r="AD501" s="406"/>
      <c r="AE501" s="406"/>
      <c r="AF501" s="406"/>
      <c r="AG501" s="406"/>
      <c r="AH501" s="406"/>
      <c r="AI501" s="406"/>
      <c r="AJ501" s="407"/>
    </row>
    <row r="502" spans="1:36" ht="15.75" thickTop="1" x14ac:dyDescent="0.25">
      <c r="A502" s="263" t="s">
        <v>742</v>
      </c>
      <c r="B502" s="355">
        <v>20255.88328182527</v>
      </c>
      <c r="C502" s="355">
        <v>268.79848497951895</v>
      </c>
      <c r="D502" s="355">
        <v>0.18223611604834999</v>
      </c>
      <c r="E502" s="355" t="s">
        <v>826</v>
      </c>
      <c r="F502" s="355">
        <v>9031.5481900000013</v>
      </c>
      <c r="G502" s="355" t="s">
        <v>546</v>
      </c>
      <c r="H502" s="355">
        <v>80121.705387429378</v>
      </c>
      <c r="I502" s="355" t="s">
        <v>546</v>
      </c>
      <c r="J502" s="355">
        <v>9356.369772</v>
      </c>
      <c r="K502" s="355" t="s">
        <v>546</v>
      </c>
      <c r="L502" s="355" t="s">
        <v>826</v>
      </c>
      <c r="M502" s="355" t="s">
        <v>546</v>
      </c>
      <c r="N502" s="355" t="s">
        <v>546</v>
      </c>
      <c r="O502" s="355" t="s">
        <v>546</v>
      </c>
      <c r="P502" s="355" t="s">
        <v>546</v>
      </c>
      <c r="Q502" s="355">
        <v>1154.9313</v>
      </c>
      <c r="R502" s="355" t="s">
        <v>546</v>
      </c>
      <c r="S502" s="355" t="s">
        <v>826</v>
      </c>
      <c r="T502" s="355" t="s">
        <v>826</v>
      </c>
      <c r="U502" s="355">
        <v>1.6984600970478201</v>
      </c>
      <c r="V502" s="352" t="s">
        <v>196</v>
      </c>
      <c r="W502" s="355">
        <v>3991.1111453887138</v>
      </c>
      <c r="X502" s="355">
        <v>2523.6563378072069</v>
      </c>
      <c r="Y502" s="355">
        <v>79.714328892219598</v>
      </c>
      <c r="Z502" s="355" t="s">
        <v>546</v>
      </c>
      <c r="AA502" s="355">
        <v>118.23495360473002</v>
      </c>
      <c r="AB502" s="355" t="s">
        <v>546</v>
      </c>
      <c r="AC502" s="355" t="s">
        <v>826</v>
      </c>
      <c r="AD502" s="355" t="s">
        <v>546</v>
      </c>
      <c r="AE502" s="355" t="s">
        <v>546</v>
      </c>
      <c r="AF502" s="355">
        <v>3.5894286775586801</v>
      </c>
      <c r="AG502" s="352" t="s">
        <v>196</v>
      </c>
      <c r="AH502" s="355">
        <v>7230.4559117999988</v>
      </c>
      <c r="AI502" s="355">
        <v>11803.800907153873</v>
      </c>
      <c r="AJ502" s="355">
        <v>490.71858044203998</v>
      </c>
    </row>
    <row r="503" spans="1:36" x14ac:dyDescent="0.25">
      <c r="A503" s="362" t="s">
        <v>743</v>
      </c>
      <c r="B503" s="355">
        <v>20040.325102040817</v>
      </c>
      <c r="C503" s="355" t="s">
        <v>521</v>
      </c>
      <c r="D503" s="355" t="s">
        <v>521</v>
      </c>
      <c r="E503" s="355" t="s">
        <v>521</v>
      </c>
      <c r="F503" s="355" t="s">
        <v>521</v>
      </c>
      <c r="G503" s="355" t="s">
        <v>521</v>
      </c>
      <c r="H503" s="355" t="s">
        <v>521</v>
      </c>
      <c r="I503" s="355" t="s">
        <v>521</v>
      </c>
      <c r="J503" s="355" t="s">
        <v>521</v>
      </c>
      <c r="K503" s="355" t="s">
        <v>521</v>
      </c>
      <c r="L503" s="355" t="s">
        <v>521</v>
      </c>
      <c r="M503" s="355" t="s">
        <v>521</v>
      </c>
      <c r="N503" s="355" t="s">
        <v>521</v>
      </c>
      <c r="O503" s="355" t="s">
        <v>521</v>
      </c>
      <c r="P503" s="355" t="s">
        <v>521</v>
      </c>
      <c r="Q503" s="355" t="s">
        <v>521</v>
      </c>
      <c r="R503" s="355" t="s">
        <v>521</v>
      </c>
      <c r="S503" s="355" t="s">
        <v>521</v>
      </c>
      <c r="T503" s="355" t="s">
        <v>521</v>
      </c>
      <c r="U503" s="355" t="s">
        <v>521</v>
      </c>
      <c r="V503" s="352" t="s">
        <v>196</v>
      </c>
      <c r="W503" s="355" t="s">
        <v>521</v>
      </c>
      <c r="X503" s="355" t="s">
        <v>521</v>
      </c>
      <c r="Y503" s="355" t="s">
        <v>521</v>
      </c>
      <c r="Z503" s="355" t="s">
        <v>521</v>
      </c>
      <c r="AA503" s="355" t="s">
        <v>521</v>
      </c>
      <c r="AB503" s="355" t="s">
        <v>521</v>
      </c>
      <c r="AC503" s="355" t="s">
        <v>521</v>
      </c>
      <c r="AD503" s="355" t="s">
        <v>521</v>
      </c>
      <c r="AE503" s="355" t="s">
        <v>521</v>
      </c>
      <c r="AF503" s="355" t="s">
        <v>521</v>
      </c>
      <c r="AG503" s="352" t="s">
        <v>196</v>
      </c>
      <c r="AH503" s="355" t="s">
        <v>521</v>
      </c>
      <c r="AI503" s="355" t="s">
        <v>521</v>
      </c>
      <c r="AJ503" s="355" t="s">
        <v>521</v>
      </c>
    </row>
    <row r="504" spans="1:36" x14ac:dyDescent="0.25">
      <c r="A504" s="363" t="s">
        <v>744</v>
      </c>
      <c r="B504" s="355" t="s">
        <v>521</v>
      </c>
      <c r="C504" s="355" t="s">
        <v>521</v>
      </c>
      <c r="D504" s="355" t="s">
        <v>521</v>
      </c>
      <c r="E504" s="355" t="s">
        <v>521</v>
      </c>
      <c r="F504" s="355" t="s">
        <v>521</v>
      </c>
      <c r="G504" s="355" t="s">
        <v>521</v>
      </c>
      <c r="H504" s="355" t="s">
        <v>583</v>
      </c>
      <c r="I504" s="355" t="s">
        <v>521</v>
      </c>
      <c r="J504" s="355" t="s">
        <v>521</v>
      </c>
      <c r="K504" s="355" t="s">
        <v>521</v>
      </c>
      <c r="L504" s="355" t="s">
        <v>521</v>
      </c>
      <c r="M504" s="355" t="s">
        <v>521</v>
      </c>
      <c r="N504" s="355" t="s">
        <v>521</v>
      </c>
      <c r="O504" s="355" t="s">
        <v>521</v>
      </c>
      <c r="P504" s="355" t="s">
        <v>521</v>
      </c>
      <c r="Q504" s="355" t="s">
        <v>521</v>
      </c>
      <c r="R504" s="355" t="s">
        <v>521</v>
      </c>
      <c r="S504" s="355" t="s">
        <v>521</v>
      </c>
      <c r="T504" s="355" t="s">
        <v>521</v>
      </c>
      <c r="U504" s="355" t="s">
        <v>521</v>
      </c>
      <c r="V504" s="352" t="s">
        <v>196</v>
      </c>
      <c r="W504" s="355">
        <v>2889.5115971792543</v>
      </c>
      <c r="X504" s="355">
        <v>550.24258844079532</v>
      </c>
      <c r="Y504" s="355" t="s">
        <v>521</v>
      </c>
      <c r="Z504" s="355" t="s">
        <v>521</v>
      </c>
      <c r="AA504" s="355" t="s">
        <v>521</v>
      </c>
      <c r="AB504" s="355" t="s">
        <v>521</v>
      </c>
      <c r="AC504" s="355" t="s">
        <v>521</v>
      </c>
      <c r="AD504" s="355" t="s">
        <v>521</v>
      </c>
      <c r="AE504" s="355" t="s">
        <v>521</v>
      </c>
      <c r="AF504" s="355" t="s">
        <v>521</v>
      </c>
      <c r="AG504" s="352" t="s">
        <v>196</v>
      </c>
      <c r="AH504" s="355" t="s">
        <v>521</v>
      </c>
      <c r="AI504" s="355">
        <v>2745.5373405254281</v>
      </c>
      <c r="AJ504" s="355" t="s">
        <v>521</v>
      </c>
    </row>
    <row r="505" spans="1:36" x14ac:dyDescent="0.25">
      <c r="A505" s="364" t="s">
        <v>745</v>
      </c>
      <c r="B505" s="355">
        <v>202.53417978445603</v>
      </c>
      <c r="C505" s="355">
        <v>0.60795747951898005</v>
      </c>
      <c r="D505" s="355">
        <v>0.18223611604834999</v>
      </c>
      <c r="E505" s="355" t="s">
        <v>3239</v>
      </c>
      <c r="F505" s="355" t="s">
        <v>3239</v>
      </c>
      <c r="G505" s="355" t="s">
        <v>620</v>
      </c>
      <c r="H505" s="355">
        <v>1.359442937847E-2</v>
      </c>
      <c r="I505" s="355" t="s">
        <v>620</v>
      </c>
      <c r="J505" s="355" t="s">
        <v>3239</v>
      </c>
      <c r="K505" s="355" t="s">
        <v>620</v>
      </c>
      <c r="L505" s="355" t="s">
        <v>3239</v>
      </c>
      <c r="M505" s="355" t="s">
        <v>620</v>
      </c>
      <c r="N505" s="355" t="s">
        <v>620</v>
      </c>
      <c r="O505" s="355" t="s">
        <v>620</v>
      </c>
      <c r="P505" s="355" t="s">
        <v>620</v>
      </c>
      <c r="Q505" s="355" t="s">
        <v>3239</v>
      </c>
      <c r="R505" s="355" t="s">
        <v>620</v>
      </c>
      <c r="S505" s="355" t="s">
        <v>3239</v>
      </c>
      <c r="T505" s="355" t="s">
        <v>3239</v>
      </c>
      <c r="U505" s="355">
        <v>1.6984600970478201</v>
      </c>
      <c r="V505" s="352" t="s">
        <v>196</v>
      </c>
      <c r="W505" s="355">
        <v>1083.5867883626456</v>
      </c>
      <c r="X505" s="355">
        <v>1973.4137493664118</v>
      </c>
      <c r="Y505" s="355">
        <v>79.714328892219598</v>
      </c>
      <c r="Z505" s="355" t="s">
        <v>620</v>
      </c>
      <c r="AA505" s="355">
        <v>118.23495360473002</v>
      </c>
      <c r="AB505" s="355" t="s">
        <v>620</v>
      </c>
      <c r="AC505" s="355" t="s">
        <v>3239</v>
      </c>
      <c r="AD505" s="355" t="s">
        <v>620</v>
      </c>
      <c r="AE505" s="355" t="s">
        <v>620</v>
      </c>
      <c r="AF505" s="355">
        <v>3.5894286775586801</v>
      </c>
      <c r="AG505" s="352" t="s">
        <v>196</v>
      </c>
      <c r="AH505" s="355" t="s">
        <v>620</v>
      </c>
      <c r="AI505" s="355">
        <v>709.15405230078557</v>
      </c>
      <c r="AJ505" s="355">
        <v>490.71858044210865</v>
      </c>
    </row>
    <row r="506" spans="1:36" x14ac:dyDescent="0.25">
      <c r="A506" s="365" t="s">
        <v>3576</v>
      </c>
      <c r="B506" s="355">
        <v>13.023999999999999</v>
      </c>
      <c r="C506" s="355">
        <v>268.19052749999997</v>
      </c>
      <c r="D506" s="355" t="s">
        <v>521</v>
      </c>
      <c r="E506" s="355" t="s">
        <v>521</v>
      </c>
      <c r="F506" s="355">
        <v>9031.5481900000013</v>
      </c>
      <c r="G506" s="355" t="s">
        <v>521</v>
      </c>
      <c r="H506" s="355">
        <v>80121.691793000005</v>
      </c>
      <c r="I506" s="355" t="s">
        <v>521</v>
      </c>
      <c r="J506" s="355">
        <v>9356.369772</v>
      </c>
      <c r="K506" s="355" t="s">
        <v>521</v>
      </c>
      <c r="L506" s="355" t="s">
        <v>521</v>
      </c>
      <c r="M506" s="355" t="s">
        <v>521</v>
      </c>
      <c r="N506" s="355" t="s">
        <v>521</v>
      </c>
      <c r="O506" s="355" t="s">
        <v>521</v>
      </c>
      <c r="P506" s="355" t="s">
        <v>521</v>
      </c>
      <c r="Q506" s="355">
        <v>1154.9313</v>
      </c>
      <c r="R506" s="355" t="s">
        <v>521</v>
      </c>
      <c r="S506" s="355" t="s">
        <v>521</v>
      </c>
      <c r="T506" s="355" t="s">
        <v>521</v>
      </c>
      <c r="U506" s="355" t="s">
        <v>521</v>
      </c>
      <c r="V506" s="352" t="s">
        <v>196</v>
      </c>
      <c r="W506" s="355">
        <v>15.660888</v>
      </c>
      <c r="X506" s="355" t="s">
        <v>521</v>
      </c>
      <c r="Y506" s="355" t="s">
        <v>521</v>
      </c>
      <c r="Z506" s="355" t="s">
        <v>521</v>
      </c>
      <c r="AA506" s="355" t="s">
        <v>521</v>
      </c>
      <c r="AB506" s="355" t="s">
        <v>521</v>
      </c>
      <c r="AC506" s="355" t="s">
        <v>521</v>
      </c>
      <c r="AD506" s="355" t="s">
        <v>521</v>
      </c>
      <c r="AE506" s="355" t="s">
        <v>521</v>
      </c>
      <c r="AF506" s="355" t="s">
        <v>521</v>
      </c>
      <c r="AG506" s="352" t="s">
        <v>196</v>
      </c>
      <c r="AH506" s="355">
        <v>7230.4559117999988</v>
      </c>
      <c r="AI506" s="355" t="s">
        <v>521</v>
      </c>
      <c r="AJ506" s="355" t="s">
        <v>521</v>
      </c>
    </row>
    <row r="507" spans="1:36" x14ac:dyDescent="0.25">
      <c r="A507" s="364" t="s">
        <v>746</v>
      </c>
      <c r="B507" s="355" t="s">
        <v>521</v>
      </c>
      <c r="C507" s="355" t="s">
        <v>521</v>
      </c>
      <c r="D507" s="355" t="s">
        <v>521</v>
      </c>
      <c r="E507" s="355" t="s">
        <v>521</v>
      </c>
      <c r="F507" s="355" t="s">
        <v>521</v>
      </c>
      <c r="G507" s="355" t="s">
        <v>521</v>
      </c>
      <c r="H507" s="355" t="s">
        <v>521</v>
      </c>
      <c r="I507" s="355" t="s">
        <v>521</v>
      </c>
      <c r="J507" s="355" t="s">
        <v>521</v>
      </c>
      <c r="K507" s="355" t="s">
        <v>521</v>
      </c>
      <c r="L507" s="355" t="s">
        <v>521</v>
      </c>
      <c r="M507" s="355" t="s">
        <v>521</v>
      </c>
      <c r="N507" s="355" t="s">
        <v>521</v>
      </c>
      <c r="O507" s="355" t="s">
        <v>521</v>
      </c>
      <c r="P507" s="355" t="s">
        <v>521</v>
      </c>
      <c r="Q507" s="355" t="s">
        <v>521</v>
      </c>
      <c r="R507" s="355" t="s">
        <v>521</v>
      </c>
      <c r="S507" s="355" t="s">
        <v>521</v>
      </c>
      <c r="T507" s="355" t="s">
        <v>521</v>
      </c>
      <c r="U507" s="355" t="s">
        <v>521</v>
      </c>
      <c r="V507" s="352" t="s">
        <v>196</v>
      </c>
      <c r="W507" s="355">
        <v>2.3518718468133701</v>
      </c>
      <c r="X507" s="355" t="s">
        <v>521</v>
      </c>
      <c r="Y507" s="355" t="s">
        <v>521</v>
      </c>
      <c r="Z507" s="355" t="s">
        <v>521</v>
      </c>
      <c r="AA507" s="355" t="s">
        <v>521</v>
      </c>
      <c r="AB507" s="355" t="s">
        <v>521</v>
      </c>
      <c r="AC507" s="355" t="s">
        <v>521</v>
      </c>
      <c r="AD507" s="355" t="s">
        <v>521</v>
      </c>
      <c r="AE507" s="355" t="s">
        <v>521</v>
      </c>
      <c r="AF507" s="355" t="s">
        <v>521</v>
      </c>
      <c r="AG507" s="352" t="s">
        <v>196</v>
      </c>
      <c r="AH507" s="355" t="s">
        <v>521</v>
      </c>
      <c r="AI507" s="355">
        <v>8349.1095143276398</v>
      </c>
      <c r="AJ507" s="355" t="s">
        <v>521</v>
      </c>
    </row>
    <row r="508" spans="1:36" x14ac:dyDescent="0.25">
      <c r="A508" s="366" t="s">
        <v>747</v>
      </c>
      <c r="B508" s="355" t="s">
        <v>555</v>
      </c>
      <c r="C508" s="355" t="s">
        <v>521</v>
      </c>
      <c r="D508" s="355" t="s">
        <v>521</v>
      </c>
      <c r="E508" s="355" t="s">
        <v>521</v>
      </c>
      <c r="F508" s="355" t="s">
        <v>521</v>
      </c>
      <c r="G508" s="355" t="s">
        <v>521</v>
      </c>
      <c r="H508" s="355" t="s">
        <v>521</v>
      </c>
      <c r="I508" s="355" t="s">
        <v>521</v>
      </c>
      <c r="J508" s="355" t="s">
        <v>521</v>
      </c>
      <c r="K508" s="355" t="s">
        <v>521</v>
      </c>
      <c r="L508" s="355" t="s">
        <v>521</v>
      </c>
      <c r="M508" s="355" t="s">
        <v>521</v>
      </c>
      <c r="N508" s="355" t="s">
        <v>521</v>
      </c>
      <c r="O508" s="355" t="s">
        <v>521</v>
      </c>
      <c r="P508" s="355" t="s">
        <v>521</v>
      </c>
      <c r="Q508" s="355" t="s">
        <v>521</v>
      </c>
      <c r="R508" s="355" t="s">
        <v>521</v>
      </c>
      <c r="S508" s="355" t="s">
        <v>521</v>
      </c>
      <c r="T508" s="355" t="s">
        <v>521</v>
      </c>
      <c r="U508" s="355" t="s">
        <v>521</v>
      </c>
      <c r="V508" s="352" t="s">
        <v>196</v>
      </c>
      <c r="W508" s="355" t="s">
        <v>555</v>
      </c>
      <c r="X508" s="355" t="s">
        <v>555</v>
      </c>
      <c r="Y508" s="355" t="s">
        <v>555</v>
      </c>
      <c r="Z508" s="355" t="s">
        <v>521</v>
      </c>
      <c r="AA508" s="355" t="s">
        <v>555</v>
      </c>
      <c r="AB508" s="355" t="s">
        <v>521</v>
      </c>
      <c r="AC508" s="355" t="s">
        <v>521</v>
      </c>
      <c r="AD508" s="355" t="s">
        <v>521</v>
      </c>
      <c r="AE508" s="355" t="s">
        <v>521</v>
      </c>
      <c r="AF508" s="355" t="s">
        <v>521</v>
      </c>
      <c r="AG508" s="352" t="s">
        <v>196</v>
      </c>
      <c r="AH508" s="355" t="s">
        <v>521</v>
      </c>
      <c r="AI508" s="355" t="s">
        <v>555</v>
      </c>
      <c r="AJ508" s="355" t="s">
        <v>555</v>
      </c>
    </row>
    <row r="510" spans="1:36" ht="30" x14ac:dyDescent="0.25">
      <c r="A510" s="58" t="s">
        <v>748</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749</v>
      </c>
      <c r="B513" s="238"/>
      <c r="C513" s="238"/>
      <c r="D513" s="238"/>
      <c r="E513" s="238"/>
      <c r="F513" s="239"/>
      <c r="G513" s="57" t="s">
        <v>505</v>
      </c>
    </row>
    <row r="514" spans="1:7" ht="15.75" x14ac:dyDescent="0.25">
      <c r="A514" s="253" t="s">
        <v>750</v>
      </c>
      <c r="B514" s="238"/>
      <c r="C514" s="238"/>
      <c r="D514" s="238"/>
      <c r="E514" s="238"/>
      <c r="F514" s="239"/>
      <c r="G514" s="57" t="s">
        <v>3573</v>
      </c>
    </row>
    <row r="515" spans="1:7" x14ac:dyDescent="0.25">
      <c r="A515" s="238"/>
      <c r="B515" s="238"/>
      <c r="C515" s="238"/>
      <c r="D515" s="238"/>
      <c r="E515" s="238"/>
      <c r="F515" s="239"/>
      <c r="G515" s="57" t="s">
        <v>506</v>
      </c>
    </row>
    <row r="516" spans="1:7" x14ac:dyDescent="0.25">
      <c r="A516" s="238"/>
      <c r="B516" s="238"/>
      <c r="C516" s="238"/>
      <c r="D516" s="238"/>
      <c r="E516" s="238"/>
      <c r="F516" s="252"/>
      <c r="G516" s="238"/>
    </row>
    <row r="517" spans="1:7" x14ac:dyDescent="0.25">
      <c r="A517" s="332" t="s">
        <v>751</v>
      </c>
      <c r="B517" s="333" t="s">
        <v>508</v>
      </c>
      <c r="C517" s="247" t="s">
        <v>509</v>
      </c>
      <c r="D517" s="247" t="s">
        <v>510</v>
      </c>
      <c r="E517" s="247" t="s">
        <v>646</v>
      </c>
      <c r="F517" s="266" t="s">
        <v>512</v>
      </c>
      <c r="G517" s="266" t="s">
        <v>513</v>
      </c>
    </row>
    <row r="518" spans="1:7" ht="15.75" thickBot="1" x14ac:dyDescent="0.3">
      <c r="A518" s="334" t="s">
        <v>752</v>
      </c>
      <c r="B518" s="402" t="s">
        <v>515</v>
      </c>
      <c r="C518" s="402"/>
      <c r="D518" s="402"/>
      <c r="E518" s="402"/>
      <c r="F518" s="402"/>
      <c r="G518" s="403"/>
    </row>
    <row r="519" spans="1:7" ht="15.75" thickTop="1" x14ac:dyDescent="0.25">
      <c r="A519" s="335" t="s">
        <v>753</v>
      </c>
      <c r="B519" s="355">
        <v>7853.7090592547993</v>
      </c>
      <c r="C519" s="355">
        <v>9418.7606550076798</v>
      </c>
      <c r="D519" s="355">
        <v>1108.4205949512345</v>
      </c>
      <c r="E519" s="355">
        <v>14.91067980114685</v>
      </c>
      <c r="F519" s="355">
        <v>363.40666610922074</v>
      </c>
      <c r="G519" s="355" t="s">
        <v>521</v>
      </c>
    </row>
    <row r="520" spans="1:7" x14ac:dyDescent="0.25">
      <c r="A520" s="360" t="s">
        <v>754</v>
      </c>
      <c r="B520" s="352" t="s">
        <v>196</v>
      </c>
      <c r="C520" s="355">
        <v>8681.5577516158737</v>
      </c>
      <c r="D520" s="355">
        <v>54.694930480826123</v>
      </c>
      <c r="E520" s="352" t="s">
        <v>196</v>
      </c>
      <c r="F520" s="352" t="s">
        <v>196</v>
      </c>
      <c r="G520" s="355" t="s">
        <v>521</v>
      </c>
    </row>
    <row r="521" spans="1:7" x14ac:dyDescent="0.25">
      <c r="A521" s="360" t="s">
        <v>755</v>
      </c>
      <c r="B521" s="352" t="s">
        <v>196</v>
      </c>
      <c r="C521" s="355">
        <v>6721.72746699257</v>
      </c>
      <c r="D521" s="352" t="s">
        <v>196</v>
      </c>
      <c r="E521" s="352" t="s">
        <v>196</v>
      </c>
      <c r="F521" s="352" t="s">
        <v>196</v>
      </c>
      <c r="G521" s="352" t="s">
        <v>196</v>
      </c>
    </row>
    <row r="522" spans="1:7" x14ac:dyDescent="0.25">
      <c r="A522" s="367" t="s">
        <v>3577</v>
      </c>
      <c r="B522" s="352" t="s">
        <v>196</v>
      </c>
      <c r="C522" s="355">
        <v>6459.5584610062451</v>
      </c>
      <c r="D522" s="352" t="s">
        <v>196</v>
      </c>
      <c r="E522" s="352" t="s">
        <v>196</v>
      </c>
      <c r="F522" s="352" t="s">
        <v>196</v>
      </c>
      <c r="G522" s="352" t="s">
        <v>196</v>
      </c>
    </row>
    <row r="523" spans="1:7" x14ac:dyDescent="0.25">
      <c r="A523" s="368" t="s">
        <v>756</v>
      </c>
      <c r="B523" s="352" t="s">
        <v>196</v>
      </c>
      <c r="C523" s="352" t="s">
        <v>196</v>
      </c>
      <c r="D523" s="352" t="s">
        <v>196</v>
      </c>
      <c r="E523" s="352" t="s">
        <v>196</v>
      </c>
      <c r="F523" s="352" t="s">
        <v>196</v>
      </c>
      <c r="G523" s="352" t="s">
        <v>196</v>
      </c>
    </row>
    <row r="524" spans="1:7" x14ac:dyDescent="0.25">
      <c r="A524" s="369" t="s">
        <v>757</v>
      </c>
      <c r="B524" s="352" t="s">
        <v>196</v>
      </c>
      <c r="C524" s="355" t="s">
        <v>196</v>
      </c>
      <c r="D524" s="352" t="s">
        <v>196</v>
      </c>
      <c r="E524" s="352" t="s">
        <v>196</v>
      </c>
      <c r="F524" s="352" t="s">
        <v>196</v>
      </c>
      <c r="G524" s="352" t="s">
        <v>196</v>
      </c>
    </row>
    <row r="525" spans="1:7" x14ac:dyDescent="0.25">
      <c r="A525" s="369" t="s">
        <v>758</v>
      </c>
      <c r="B525" s="352" t="s">
        <v>196</v>
      </c>
      <c r="C525" s="355" t="s">
        <v>196</v>
      </c>
      <c r="D525" s="352" t="s">
        <v>196</v>
      </c>
      <c r="E525" s="352" t="s">
        <v>196</v>
      </c>
      <c r="F525" s="352" t="s">
        <v>196</v>
      </c>
      <c r="G525" s="352" t="s">
        <v>196</v>
      </c>
    </row>
    <row r="526" spans="1:7" x14ac:dyDescent="0.25">
      <c r="A526" s="368" t="s">
        <v>759</v>
      </c>
      <c r="B526" s="352" t="s">
        <v>196</v>
      </c>
      <c r="C526" s="352" t="s">
        <v>196</v>
      </c>
      <c r="D526" s="352" t="s">
        <v>196</v>
      </c>
      <c r="E526" s="352" t="s">
        <v>196</v>
      </c>
      <c r="F526" s="352" t="s">
        <v>196</v>
      </c>
      <c r="G526" s="352" t="s">
        <v>196</v>
      </c>
    </row>
    <row r="527" spans="1:7" x14ac:dyDescent="0.25">
      <c r="A527" s="369" t="s">
        <v>760</v>
      </c>
      <c r="B527" s="352" t="s">
        <v>196</v>
      </c>
      <c r="C527" s="355" t="s">
        <v>196</v>
      </c>
      <c r="D527" s="352" t="s">
        <v>196</v>
      </c>
      <c r="E527" s="352" t="s">
        <v>196</v>
      </c>
      <c r="F527" s="352" t="s">
        <v>196</v>
      </c>
      <c r="G527" s="352" t="s">
        <v>196</v>
      </c>
    </row>
    <row r="528" spans="1:7" x14ac:dyDescent="0.25">
      <c r="A528" s="369" t="s">
        <v>761</v>
      </c>
      <c r="B528" s="352" t="s">
        <v>196</v>
      </c>
      <c r="C528" s="355" t="s">
        <v>196</v>
      </c>
      <c r="D528" s="352" t="s">
        <v>196</v>
      </c>
      <c r="E528" s="352" t="s">
        <v>196</v>
      </c>
      <c r="F528" s="352" t="s">
        <v>196</v>
      </c>
      <c r="G528" s="352" t="s">
        <v>196</v>
      </c>
    </row>
    <row r="529" spans="1:7" x14ac:dyDescent="0.25">
      <c r="A529" s="369" t="s">
        <v>762</v>
      </c>
      <c r="B529" s="352" t="s">
        <v>196</v>
      </c>
      <c r="C529" s="355" t="s">
        <v>196</v>
      </c>
      <c r="D529" s="352" t="s">
        <v>196</v>
      </c>
      <c r="E529" s="352" t="s">
        <v>196</v>
      </c>
      <c r="F529" s="352" t="s">
        <v>196</v>
      </c>
      <c r="G529" s="352" t="s">
        <v>196</v>
      </c>
    </row>
    <row r="530" spans="1:7" x14ac:dyDescent="0.25">
      <c r="A530" s="368" t="s">
        <v>763</v>
      </c>
      <c r="B530" s="352" t="s">
        <v>196</v>
      </c>
      <c r="C530" s="352" t="s">
        <v>196</v>
      </c>
      <c r="D530" s="352" t="s">
        <v>196</v>
      </c>
      <c r="E530" s="352" t="s">
        <v>196</v>
      </c>
      <c r="F530" s="352" t="s">
        <v>196</v>
      </c>
      <c r="G530" s="352" t="s">
        <v>196</v>
      </c>
    </row>
    <row r="531" spans="1:7" x14ac:dyDescent="0.25">
      <c r="A531" s="369" t="s">
        <v>3578</v>
      </c>
      <c r="B531" s="352" t="s">
        <v>196</v>
      </c>
      <c r="C531" s="355">
        <v>6459.5584610062451</v>
      </c>
      <c r="D531" s="352" t="s">
        <v>196</v>
      </c>
      <c r="E531" s="352" t="s">
        <v>196</v>
      </c>
      <c r="F531" s="352" t="s">
        <v>196</v>
      </c>
      <c r="G531" s="352" t="s">
        <v>196</v>
      </c>
    </row>
    <row r="532" spans="1:7" x14ac:dyDescent="0.25">
      <c r="A532" s="370" t="s">
        <v>766</v>
      </c>
      <c r="B532" s="352" t="s">
        <v>196</v>
      </c>
      <c r="C532" s="355">
        <v>473.19623090020355</v>
      </c>
      <c r="D532" s="352"/>
      <c r="E532" s="352" t="s">
        <v>196</v>
      </c>
      <c r="F532" s="352" t="s">
        <v>196</v>
      </c>
      <c r="G532" s="352"/>
    </row>
    <row r="533" spans="1:7" x14ac:dyDescent="0.25">
      <c r="A533" s="370" t="s">
        <v>767</v>
      </c>
      <c r="B533" s="352" t="s">
        <v>196</v>
      </c>
      <c r="C533" s="355">
        <v>299.39799460361405</v>
      </c>
      <c r="D533" s="352"/>
      <c r="E533" s="352" t="s">
        <v>196</v>
      </c>
      <c r="F533" s="352" t="s">
        <v>196</v>
      </c>
      <c r="G533" s="352"/>
    </row>
    <row r="534" spans="1:7" x14ac:dyDescent="0.25">
      <c r="A534" s="370" t="s">
        <v>768</v>
      </c>
      <c r="B534" s="352" t="s">
        <v>196</v>
      </c>
      <c r="C534" s="355">
        <v>3035.0507480212009</v>
      </c>
      <c r="D534" s="352"/>
      <c r="E534" s="352" t="s">
        <v>196</v>
      </c>
      <c r="F534" s="352" t="s">
        <v>196</v>
      </c>
      <c r="G534" s="352"/>
    </row>
    <row r="535" spans="1:7" x14ac:dyDescent="0.25">
      <c r="A535" s="370" t="s">
        <v>769</v>
      </c>
      <c r="B535" s="352" t="s">
        <v>196</v>
      </c>
      <c r="C535" s="355">
        <v>251.93525163617798</v>
      </c>
      <c r="D535" s="352"/>
      <c r="E535" s="352" t="s">
        <v>196</v>
      </c>
      <c r="F535" s="352" t="s">
        <v>196</v>
      </c>
      <c r="G535" s="352"/>
    </row>
    <row r="536" spans="1:7" x14ac:dyDescent="0.25">
      <c r="A536" s="370" t="s">
        <v>770</v>
      </c>
      <c r="B536" s="352" t="s">
        <v>196</v>
      </c>
      <c r="C536" s="355">
        <v>297.36246326322032</v>
      </c>
      <c r="D536" s="352"/>
      <c r="E536" s="352" t="s">
        <v>196</v>
      </c>
      <c r="F536" s="352" t="s">
        <v>196</v>
      </c>
      <c r="G536" s="352"/>
    </row>
    <row r="537" spans="1:7" x14ac:dyDescent="0.25">
      <c r="A537" s="370" t="s">
        <v>771</v>
      </c>
      <c r="B537" s="352" t="s">
        <v>196</v>
      </c>
      <c r="C537" s="355">
        <v>309.95636595734669</v>
      </c>
      <c r="D537" s="352"/>
      <c r="E537" s="352" t="s">
        <v>196</v>
      </c>
      <c r="F537" s="352" t="s">
        <v>196</v>
      </c>
      <c r="G537" s="352"/>
    </row>
    <row r="538" spans="1:7" x14ac:dyDescent="0.25">
      <c r="A538" s="370" t="s">
        <v>772</v>
      </c>
      <c r="B538" s="352" t="s">
        <v>196</v>
      </c>
      <c r="C538" s="355">
        <v>178.40438707912745</v>
      </c>
      <c r="D538" s="352"/>
      <c r="E538" s="352" t="s">
        <v>196</v>
      </c>
      <c r="F538" s="352" t="s">
        <v>196</v>
      </c>
      <c r="G538" s="352"/>
    </row>
    <row r="539" spans="1:7" x14ac:dyDescent="0.25">
      <c r="A539" s="370" t="s">
        <v>773</v>
      </c>
      <c r="B539" s="352" t="s">
        <v>196</v>
      </c>
      <c r="C539" s="355">
        <v>214.11005793654462</v>
      </c>
      <c r="D539" s="352"/>
      <c r="E539" s="352" t="s">
        <v>196</v>
      </c>
      <c r="F539" s="352" t="s">
        <v>196</v>
      </c>
      <c r="G539" s="352"/>
    </row>
    <row r="540" spans="1:7" x14ac:dyDescent="0.25">
      <c r="A540" s="370" t="s">
        <v>774</v>
      </c>
      <c r="B540" s="352" t="s">
        <v>196</v>
      </c>
      <c r="C540" s="355">
        <v>1167.114207479091</v>
      </c>
      <c r="D540" s="352"/>
      <c r="E540" s="352" t="s">
        <v>196</v>
      </c>
      <c r="F540" s="352" t="s">
        <v>196</v>
      </c>
      <c r="G540" s="352"/>
    </row>
    <row r="541" spans="1:7" x14ac:dyDescent="0.25">
      <c r="A541" s="370" t="s">
        <v>3243</v>
      </c>
      <c r="B541" s="352" t="s">
        <v>196</v>
      </c>
      <c r="C541" s="355">
        <v>178.70274178817721</v>
      </c>
      <c r="D541" s="352"/>
      <c r="E541" s="352" t="s">
        <v>196</v>
      </c>
      <c r="F541" s="352" t="s">
        <v>196</v>
      </c>
      <c r="G541" s="352"/>
    </row>
    <row r="542" spans="1:7" x14ac:dyDescent="0.25">
      <c r="A542" s="370" t="s">
        <v>3244</v>
      </c>
      <c r="B542" s="352" t="s">
        <v>196</v>
      </c>
      <c r="C542" s="355">
        <v>54.328012341541672</v>
      </c>
      <c r="D542" s="352"/>
      <c r="E542" s="352" t="s">
        <v>196</v>
      </c>
      <c r="F542" s="352" t="s">
        <v>196</v>
      </c>
      <c r="G542" s="352"/>
    </row>
    <row r="543" spans="1:7" x14ac:dyDescent="0.25">
      <c r="A543" s="367" t="s">
        <v>775</v>
      </c>
      <c r="B543" s="352" t="s">
        <v>196</v>
      </c>
      <c r="C543" s="355">
        <v>55.215000000000003</v>
      </c>
      <c r="D543" s="352" t="s">
        <v>196</v>
      </c>
      <c r="E543" s="352" t="s">
        <v>196</v>
      </c>
      <c r="F543" s="352" t="s">
        <v>196</v>
      </c>
      <c r="G543" s="352" t="s">
        <v>196</v>
      </c>
    </row>
    <row r="544" spans="1:7" x14ac:dyDescent="0.25">
      <c r="A544" s="367" t="s">
        <v>776</v>
      </c>
      <c r="B544" s="352" t="s">
        <v>196</v>
      </c>
      <c r="C544" s="355">
        <v>91.609200000000001</v>
      </c>
      <c r="D544" s="352" t="s">
        <v>196</v>
      </c>
      <c r="E544" s="352" t="s">
        <v>196</v>
      </c>
      <c r="F544" s="352" t="s">
        <v>196</v>
      </c>
      <c r="G544" s="352" t="s">
        <v>196</v>
      </c>
    </row>
    <row r="545" spans="1:7" x14ac:dyDescent="0.25">
      <c r="A545" s="367" t="s">
        <v>777</v>
      </c>
      <c r="B545" s="352" t="s">
        <v>196</v>
      </c>
      <c r="C545" s="355">
        <v>115.34480598632427</v>
      </c>
      <c r="D545" s="352" t="s">
        <v>196</v>
      </c>
      <c r="E545" s="352" t="s">
        <v>196</v>
      </c>
      <c r="F545" s="352" t="s">
        <v>196</v>
      </c>
      <c r="G545" s="352" t="s">
        <v>196</v>
      </c>
    </row>
    <row r="546" spans="1:7" x14ac:dyDescent="0.25">
      <c r="A546" s="371" t="s">
        <v>778</v>
      </c>
      <c r="B546" s="352" t="s">
        <v>196</v>
      </c>
      <c r="C546" s="355" t="s">
        <v>548</v>
      </c>
      <c r="D546" s="352"/>
      <c r="E546" s="352" t="s">
        <v>196</v>
      </c>
      <c r="F546" s="352" t="s">
        <v>196</v>
      </c>
      <c r="G546" s="352"/>
    </row>
    <row r="547" spans="1:7" x14ac:dyDescent="0.25">
      <c r="A547" s="371" t="s">
        <v>779</v>
      </c>
      <c r="B547" s="352" t="s">
        <v>196</v>
      </c>
      <c r="C547" s="355">
        <v>26.068534199999998</v>
      </c>
      <c r="D547" s="352"/>
      <c r="E547" s="352" t="s">
        <v>196</v>
      </c>
      <c r="F547" s="352" t="s">
        <v>196</v>
      </c>
      <c r="G547" s="352"/>
    </row>
    <row r="548" spans="1:7" x14ac:dyDescent="0.25">
      <c r="A548" s="371" t="s">
        <v>780</v>
      </c>
      <c r="B548" s="352" t="s">
        <v>196</v>
      </c>
      <c r="C548" s="355">
        <v>69.750133199999993</v>
      </c>
      <c r="D548" s="352"/>
      <c r="E548" s="352" t="s">
        <v>196</v>
      </c>
      <c r="F548" s="352" t="s">
        <v>196</v>
      </c>
      <c r="G548" s="352"/>
    </row>
    <row r="549" spans="1:7" x14ac:dyDescent="0.25">
      <c r="A549" s="371" t="s">
        <v>781</v>
      </c>
      <c r="B549" s="352" t="s">
        <v>196</v>
      </c>
      <c r="C549" s="355">
        <v>2.1242679999999998</v>
      </c>
      <c r="D549" s="352"/>
      <c r="E549" s="352" t="s">
        <v>196</v>
      </c>
      <c r="F549" s="352" t="s">
        <v>196</v>
      </c>
      <c r="G549" s="352"/>
    </row>
    <row r="550" spans="1:7" x14ac:dyDescent="0.25">
      <c r="A550" s="371" t="s">
        <v>782</v>
      </c>
      <c r="B550" s="352" t="s">
        <v>196</v>
      </c>
      <c r="C550" s="355" t="s">
        <v>548</v>
      </c>
      <c r="D550" s="352"/>
      <c r="E550" s="352" t="s">
        <v>196</v>
      </c>
      <c r="F550" s="352" t="s">
        <v>196</v>
      </c>
      <c r="G550" s="352"/>
    </row>
    <row r="551" spans="1:7" x14ac:dyDescent="0.25">
      <c r="A551" s="372" t="s">
        <v>783</v>
      </c>
      <c r="B551" s="352" t="s">
        <v>196</v>
      </c>
      <c r="C551" s="355">
        <v>17.401870586324279</v>
      </c>
      <c r="D551" s="352" t="s">
        <v>196</v>
      </c>
      <c r="E551" s="352" t="s">
        <v>196</v>
      </c>
      <c r="F551" s="352" t="s">
        <v>196</v>
      </c>
      <c r="G551" s="352" t="s">
        <v>196</v>
      </c>
    </row>
    <row r="552" spans="1:7" x14ac:dyDescent="0.25">
      <c r="A552" s="373" t="s">
        <v>784</v>
      </c>
      <c r="B552" s="352" t="s">
        <v>196</v>
      </c>
      <c r="C552" s="355">
        <v>17.401870586324279</v>
      </c>
      <c r="D552" s="352"/>
      <c r="E552" s="352" t="s">
        <v>196</v>
      </c>
      <c r="F552" s="352" t="s">
        <v>196</v>
      </c>
      <c r="G552" s="352"/>
    </row>
    <row r="553" spans="1:7" x14ac:dyDescent="0.25">
      <c r="A553" s="360" t="s">
        <v>785</v>
      </c>
      <c r="B553" s="352" t="s">
        <v>196</v>
      </c>
      <c r="C553" s="355">
        <v>1959.8302846233032</v>
      </c>
      <c r="D553" s="355">
        <v>54.694930480826123</v>
      </c>
      <c r="E553" s="352" t="s">
        <v>196</v>
      </c>
      <c r="F553" s="352" t="s">
        <v>196</v>
      </c>
      <c r="G553" s="355" t="s">
        <v>521</v>
      </c>
    </row>
    <row r="554" spans="1:7" x14ac:dyDescent="0.25">
      <c r="A554" s="374" t="s">
        <v>3579</v>
      </c>
      <c r="B554" s="352" t="s">
        <v>196</v>
      </c>
      <c r="C554" s="355">
        <v>1009.8520195503449</v>
      </c>
      <c r="D554" s="355">
        <v>42.152764039128421</v>
      </c>
      <c r="E554" s="352" t="s">
        <v>196</v>
      </c>
      <c r="F554" s="352" t="s">
        <v>196</v>
      </c>
      <c r="G554" s="355" t="s">
        <v>521</v>
      </c>
    </row>
    <row r="555" spans="1:7" x14ac:dyDescent="0.25">
      <c r="A555" s="368" t="s">
        <v>756</v>
      </c>
      <c r="B555" s="352" t="s">
        <v>196</v>
      </c>
      <c r="C555" s="352" t="s">
        <v>196</v>
      </c>
      <c r="D555" s="352" t="s">
        <v>196</v>
      </c>
      <c r="E555" s="352" t="s">
        <v>196</v>
      </c>
      <c r="F555" s="352" t="s">
        <v>196</v>
      </c>
      <c r="G555" s="352" t="s">
        <v>196</v>
      </c>
    </row>
    <row r="556" spans="1:7" x14ac:dyDescent="0.25">
      <c r="A556" s="369" t="s">
        <v>757</v>
      </c>
      <c r="B556" s="352" t="s">
        <v>196</v>
      </c>
      <c r="C556" s="355" t="s">
        <v>196</v>
      </c>
      <c r="D556" s="355" t="s">
        <v>196</v>
      </c>
      <c r="E556" s="352" t="s">
        <v>196</v>
      </c>
      <c r="F556" s="352" t="s">
        <v>196</v>
      </c>
      <c r="G556" s="353" t="s">
        <v>196</v>
      </c>
    </row>
    <row r="557" spans="1:7" x14ac:dyDescent="0.25">
      <c r="A557" s="369" t="s">
        <v>758</v>
      </c>
      <c r="B557" s="352" t="s">
        <v>196</v>
      </c>
      <c r="C557" s="355" t="s">
        <v>196</v>
      </c>
      <c r="D557" s="355" t="s">
        <v>196</v>
      </c>
      <c r="E557" s="352" t="s">
        <v>196</v>
      </c>
      <c r="F557" s="352" t="s">
        <v>196</v>
      </c>
      <c r="G557" s="353" t="s">
        <v>196</v>
      </c>
    </row>
    <row r="558" spans="1:7" x14ac:dyDescent="0.25">
      <c r="A558" s="368" t="s">
        <v>759</v>
      </c>
      <c r="B558" s="352" t="s">
        <v>196</v>
      </c>
      <c r="C558" s="352" t="s">
        <v>196</v>
      </c>
      <c r="D558" s="352" t="s">
        <v>196</v>
      </c>
      <c r="E558" s="352" t="s">
        <v>196</v>
      </c>
      <c r="F558" s="352" t="s">
        <v>196</v>
      </c>
      <c r="G558" s="352" t="s">
        <v>196</v>
      </c>
    </row>
    <row r="559" spans="1:7" x14ac:dyDescent="0.25">
      <c r="A559" s="369" t="s">
        <v>760</v>
      </c>
      <c r="B559" s="352" t="s">
        <v>196</v>
      </c>
      <c r="C559" s="355" t="s">
        <v>196</v>
      </c>
      <c r="D559" s="355" t="s">
        <v>196</v>
      </c>
      <c r="E559" s="352" t="s">
        <v>196</v>
      </c>
      <c r="F559" s="352" t="s">
        <v>196</v>
      </c>
      <c r="G559" s="353" t="s">
        <v>196</v>
      </c>
    </row>
    <row r="560" spans="1:7" x14ac:dyDescent="0.25">
      <c r="A560" s="369" t="s">
        <v>761</v>
      </c>
      <c r="B560" s="352" t="s">
        <v>196</v>
      </c>
      <c r="C560" s="355" t="s">
        <v>196</v>
      </c>
      <c r="D560" s="355" t="s">
        <v>196</v>
      </c>
      <c r="E560" s="352" t="s">
        <v>196</v>
      </c>
      <c r="F560" s="352" t="s">
        <v>196</v>
      </c>
      <c r="G560" s="353" t="s">
        <v>196</v>
      </c>
    </row>
    <row r="561" spans="1:7" x14ac:dyDescent="0.25">
      <c r="A561" s="369" t="s">
        <v>762</v>
      </c>
      <c r="B561" s="352" t="s">
        <v>196</v>
      </c>
      <c r="C561" s="355" t="s">
        <v>196</v>
      </c>
      <c r="D561" s="355" t="s">
        <v>196</v>
      </c>
      <c r="E561" s="352" t="s">
        <v>196</v>
      </c>
      <c r="F561" s="352" t="s">
        <v>196</v>
      </c>
      <c r="G561" s="353" t="s">
        <v>196</v>
      </c>
    </row>
    <row r="562" spans="1:7" x14ac:dyDescent="0.25">
      <c r="A562" s="368" t="s">
        <v>763</v>
      </c>
      <c r="B562" s="352" t="s">
        <v>196</v>
      </c>
      <c r="C562" s="352" t="s">
        <v>196</v>
      </c>
      <c r="D562" s="352" t="s">
        <v>196</v>
      </c>
      <c r="E562" s="352" t="s">
        <v>196</v>
      </c>
      <c r="F562" s="352" t="s">
        <v>196</v>
      </c>
      <c r="G562" s="352" t="s">
        <v>196</v>
      </c>
    </row>
    <row r="563" spans="1:7" x14ac:dyDescent="0.25">
      <c r="A563" s="369" t="s">
        <v>3580</v>
      </c>
      <c r="B563" s="352" t="s">
        <v>196</v>
      </c>
      <c r="C563" s="355">
        <v>1009.8520195503449</v>
      </c>
      <c r="D563" s="355">
        <v>42.152764039128421</v>
      </c>
      <c r="E563" s="352" t="s">
        <v>196</v>
      </c>
      <c r="F563" s="352" t="s">
        <v>196</v>
      </c>
      <c r="G563" s="353" t="s">
        <v>521</v>
      </c>
    </row>
    <row r="564" spans="1:7" x14ac:dyDescent="0.25">
      <c r="A564" s="370" t="s">
        <v>764</v>
      </c>
      <c r="B564" s="352" t="s">
        <v>196</v>
      </c>
      <c r="C564" s="355" t="s">
        <v>523</v>
      </c>
      <c r="D564" s="355" t="s">
        <v>523</v>
      </c>
      <c r="E564" s="352" t="s">
        <v>196</v>
      </c>
      <c r="F564" s="352" t="s">
        <v>196</v>
      </c>
      <c r="G564" s="353" t="s">
        <v>521</v>
      </c>
    </row>
    <row r="565" spans="1:7" x14ac:dyDescent="0.25">
      <c r="A565" s="370" t="s">
        <v>765</v>
      </c>
      <c r="B565" s="352" t="s">
        <v>196</v>
      </c>
      <c r="C565" s="355" t="s">
        <v>523</v>
      </c>
      <c r="D565" s="355" t="s">
        <v>523</v>
      </c>
      <c r="E565" s="352" t="s">
        <v>196</v>
      </c>
      <c r="F565" s="352" t="s">
        <v>196</v>
      </c>
      <c r="G565" s="353" t="s">
        <v>521</v>
      </c>
    </row>
    <row r="566" spans="1:7" x14ac:dyDescent="0.25">
      <c r="A566" s="370" t="s">
        <v>766</v>
      </c>
      <c r="B566" s="352" t="s">
        <v>196</v>
      </c>
      <c r="C566" s="355">
        <v>4.2126418231888598</v>
      </c>
      <c r="D566" s="355" t="s">
        <v>523</v>
      </c>
      <c r="E566" s="352" t="s">
        <v>196</v>
      </c>
      <c r="F566" s="352" t="s">
        <v>196</v>
      </c>
      <c r="G566" s="353" t="s">
        <v>521</v>
      </c>
    </row>
    <row r="567" spans="1:7" x14ac:dyDescent="0.25">
      <c r="A567" s="370" t="s">
        <v>767</v>
      </c>
      <c r="B567" s="352" t="s">
        <v>196</v>
      </c>
      <c r="C567" s="355">
        <v>2.7902546389271099</v>
      </c>
      <c r="D567" s="355" t="s">
        <v>523</v>
      </c>
      <c r="E567" s="352" t="s">
        <v>196</v>
      </c>
      <c r="F567" s="352" t="s">
        <v>196</v>
      </c>
      <c r="G567" s="353" t="s">
        <v>521</v>
      </c>
    </row>
    <row r="568" spans="1:7" x14ac:dyDescent="0.25">
      <c r="A568" s="370" t="s">
        <v>768</v>
      </c>
      <c r="B568" s="352" t="s">
        <v>196</v>
      </c>
      <c r="C568" s="355">
        <v>28.497717298240602</v>
      </c>
      <c r="D568" s="355" t="s">
        <v>523</v>
      </c>
      <c r="E568" s="352" t="s">
        <v>196</v>
      </c>
      <c r="F568" s="352" t="s">
        <v>196</v>
      </c>
      <c r="G568" s="353" t="s">
        <v>521</v>
      </c>
    </row>
    <row r="569" spans="1:7" x14ac:dyDescent="0.25">
      <c r="A569" s="370" t="s">
        <v>769</v>
      </c>
      <c r="B569" s="352" t="s">
        <v>196</v>
      </c>
      <c r="C569" s="355">
        <v>6.66034512616306</v>
      </c>
      <c r="D569" s="355">
        <v>7.8425112598720697</v>
      </c>
      <c r="E569" s="352" t="s">
        <v>196</v>
      </c>
      <c r="F569" s="352" t="s">
        <v>196</v>
      </c>
      <c r="G569" s="353" t="s">
        <v>521</v>
      </c>
    </row>
    <row r="570" spans="1:7" x14ac:dyDescent="0.25">
      <c r="A570" s="370" t="s">
        <v>770</v>
      </c>
      <c r="B570" s="352" t="s">
        <v>196</v>
      </c>
      <c r="C570" s="355">
        <v>2.52263043402202</v>
      </c>
      <c r="D570" s="355" t="s">
        <v>523</v>
      </c>
      <c r="E570" s="352" t="s">
        <v>196</v>
      </c>
      <c r="F570" s="352" t="s">
        <v>196</v>
      </c>
      <c r="G570" s="353" t="s">
        <v>521</v>
      </c>
    </row>
    <row r="571" spans="1:7" x14ac:dyDescent="0.25">
      <c r="A571" s="370" t="s">
        <v>771</v>
      </c>
      <c r="B571" s="352" t="s">
        <v>196</v>
      </c>
      <c r="C571" s="355">
        <v>15.278275422757799</v>
      </c>
      <c r="D571" s="355">
        <v>15.52463493848146</v>
      </c>
      <c r="E571" s="352" t="s">
        <v>196</v>
      </c>
      <c r="F571" s="352" t="s">
        <v>196</v>
      </c>
      <c r="G571" s="353" t="s">
        <v>521</v>
      </c>
    </row>
    <row r="572" spans="1:7" x14ac:dyDescent="0.25">
      <c r="A572" s="370" t="s">
        <v>772</v>
      </c>
      <c r="B572" s="352" t="s">
        <v>196</v>
      </c>
      <c r="C572" s="355">
        <v>8.8016924452317706</v>
      </c>
      <c r="D572" s="355">
        <v>8.4893956827476593</v>
      </c>
      <c r="E572" s="352" t="s">
        <v>196</v>
      </c>
      <c r="F572" s="352" t="s">
        <v>196</v>
      </c>
      <c r="G572" s="353" t="s">
        <v>521</v>
      </c>
    </row>
    <row r="573" spans="1:7" x14ac:dyDescent="0.25">
      <c r="A573" s="370" t="s">
        <v>773</v>
      </c>
      <c r="B573" s="352" t="s">
        <v>196</v>
      </c>
      <c r="C573" s="355">
        <v>2.0137792152480598</v>
      </c>
      <c r="D573" s="355" t="s">
        <v>523</v>
      </c>
      <c r="E573" s="352" t="s">
        <v>196</v>
      </c>
      <c r="F573" s="352" t="s">
        <v>196</v>
      </c>
      <c r="G573" s="353" t="s">
        <v>521</v>
      </c>
    </row>
    <row r="574" spans="1:7" x14ac:dyDescent="0.25">
      <c r="A574" s="370" t="s">
        <v>774</v>
      </c>
      <c r="B574" s="352" t="s">
        <v>196</v>
      </c>
      <c r="C574" s="355">
        <v>935.45098734337898</v>
      </c>
      <c r="D574" s="355">
        <v>10.296222158027231</v>
      </c>
      <c r="E574" s="352" t="s">
        <v>196</v>
      </c>
      <c r="F574" s="352" t="s">
        <v>196</v>
      </c>
      <c r="G574" s="353" t="s">
        <v>521</v>
      </c>
    </row>
    <row r="575" spans="1:7" x14ac:dyDescent="0.25">
      <c r="A575" s="370" t="s">
        <v>3243</v>
      </c>
      <c r="B575" s="352" t="s">
        <v>196</v>
      </c>
      <c r="C575" s="355">
        <v>2.84526374758499</v>
      </c>
      <c r="D575" s="355" t="s">
        <v>523</v>
      </c>
      <c r="E575" s="352" t="s">
        <v>196</v>
      </c>
      <c r="F575" s="352" t="s">
        <v>196</v>
      </c>
      <c r="G575" s="353" t="s">
        <v>521</v>
      </c>
    </row>
    <row r="576" spans="1:7" x14ac:dyDescent="0.25">
      <c r="A576" s="370" t="s">
        <v>3244</v>
      </c>
      <c r="B576" s="352" t="s">
        <v>196</v>
      </c>
      <c r="C576" s="355">
        <v>0.77843205560164996</v>
      </c>
      <c r="D576" s="355" t="s">
        <v>523</v>
      </c>
      <c r="E576" s="352" t="s">
        <v>196</v>
      </c>
      <c r="F576" s="352" t="s">
        <v>196</v>
      </c>
      <c r="G576" s="353" t="s">
        <v>521</v>
      </c>
    </row>
    <row r="577" spans="1:7" x14ac:dyDescent="0.25">
      <c r="A577" s="367" t="s">
        <v>775</v>
      </c>
      <c r="B577" s="352" t="s">
        <v>196</v>
      </c>
      <c r="C577" s="355">
        <v>2.33929947528482</v>
      </c>
      <c r="D577" s="355">
        <v>1.16065025717818</v>
      </c>
      <c r="E577" s="352" t="s">
        <v>196</v>
      </c>
      <c r="F577" s="352" t="s">
        <v>196</v>
      </c>
      <c r="G577" s="353" t="s">
        <v>521</v>
      </c>
    </row>
    <row r="578" spans="1:7" x14ac:dyDescent="0.25">
      <c r="A578" s="367" t="s">
        <v>776</v>
      </c>
      <c r="B578" s="352" t="s">
        <v>196</v>
      </c>
      <c r="C578" s="355">
        <v>811.93514606186397</v>
      </c>
      <c r="D578" s="355">
        <v>5.4580785736261301</v>
      </c>
      <c r="E578" s="352" t="s">
        <v>196</v>
      </c>
      <c r="F578" s="352" t="s">
        <v>196</v>
      </c>
      <c r="G578" s="353" t="s">
        <v>521</v>
      </c>
    </row>
    <row r="579" spans="1:7" x14ac:dyDescent="0.25">
      <c r="A579" s="367" t="s">
        <v>777</v>
      </c>
      <c r="B579" s="352" t="s">
        <v>196</v>
      </c>
      <c r="C579" s="355">
        <v>135.7038195358096</v>
      </c>
      <c r="D579" s="355">
        <v>5.9234376108933899</v>
      </c>
      <c r="E579" s="352" t="s">
        <v>196</v>
      </c>
      <c r="F579" s="352" t="s">
        <v>196</v>
      </c>
      <c r="G579" s="355" t="s">
        <v>521</v>
      </c>
    </row>
    <row r="580" spans="1:7" x14ac:dyDescent="0.25">
      <c r="A580" s="371" t="s">
        <v>778</v>
      </c>
      <c r="B580" s="352" t="s">
        <v>196</v>
      </c>
      <c r="C580" s="355" t="s">
        <v>548</v>
      </c>
      <c r="D580" s="355" t="s">
        <v>548</v>
      </c>
      <c r="E580" s="352" t="s">
        <v>196</v>
      </c>
      <c r="F580" s="352" t="s">
        <v>196</v>
      </c>
      <c r="G580" s="353" t="s">
        <v>521</v>
      </c>
    </row>
    <row r="581" spans="1:7" x14ac:dyDescent="0.25">
      <c r="A581" s="371" t="s">
        <v>779</v>
      </c>
      <c r="B581" s="352" t="s">
        <v>196</v>
      </c>
      <c r="C581" s="355">
        <v>0.39070037091767001</v>
      </c>
      <c r="D581" s="355">
        <v>8.605344306328E-2</v>
      </c>
      <c r="E581" s="352" t="s">
        <v>196</v>
      </c>
      <c r="F581" s="352" t="s">
        <v>196</v>
      </c>
      <c r="G581" s="353" t="s">
        <v>521</v>
      </c>
    </row>
    <row r="582" spans="1:7" x14ac:dyDescent="0.25">
      <c r="A582" s="371" t="s">
        <v>780</v>
      </c>
      <c r="B582" s="352" t="s">
        <v>196</v>
      </c>
      <c r="C582" s="355">
        <v>5.3420648053523196</v>
      </c>
      <c r="D582" s="355">
        <v>0.46691353425823001</v>
      </c>
      <c r="E582" s="352" t="s">
        <v>196</v>
      </c>
      <c r="F582" s="352" t="s">
        <v>196</v>
      </c>
      <c r="G582" s="353" t="s">
        <v>521</v>
      </c>
    </row>
    <row r="583" spans="1:7" x14ac:dyDescent="0.25">
      <c r="A583" s="371" t="s">
        <v>781</v>
      </c>
      <c r="B583" s="352" t="s">
        <v>196</v>
      </c>
      <c r="C583" s="355">
        <v>8.5169405120220004E-2</v>
      </c>
      <c r="D583" s="355">
        <v>8.4830813865599992E-3</v>
      </c>
      <c r="E583" s="352" t="s">
        <v>196</v>
      </c>
      <c r="F583" s="352" t="s">
        <v>196</v>
      </c>
      <c r="G583" s="353" t="s">
        <v>521</v>
      </c>
    </row>
    <row r="584" spans="1:7" x14ac:dyDescent="0.25">
      <c r="A584" s="371" t="s">
        <v>782</v>
      </c>
      <c r="B584" s="352" t="s">
        <v>196</v>
      </c>
      <c r="C584" s="355">
        <v>129.698664250798</v>
      </c>
      <c r="D584" s="355">
        <v>5.3619875521853197</v>
      </c>
      <c r="E584" s="352" t="s">
        <v>196</v>
      </c>
      <c r="F584" s="352" t="s">
        <v>196</v>
      </c>
      <c r="G584" s="353" t="s">
        <v>521</v>
      </c>
    </row>
    <row r="585" spans="1:7" x14ac:dyDescent="0.25">
      <c r="A585" s="372" t="s">
        <v>783</v>
      </c>
      <c r="B585" s="352" t="s">
        <v>196</v>
      </c>
      <c r="C585" s="355">
        <v>0.18722070362137999</v>
      </c>
      <c r="D585" s="355" t="s">
        <v>523</v>
      </c>
      <c r="E585" s="352" t="s">
        <v>196</v>
      </c>
      <c r="F585" s="352" t="s">
        <v>196</v>
      </c>
      <c r="G585" s="355" t="s">
        <v>521</v>
      </c>
    </row>
    <row r="586" spans="1:7" x14ac:dyDescent="0.25">
      <c r="A586" s="373" t="s">
        <v>784</v>
      </c>
      <c r="B586" s="352" t="s">
        <v>196</v>
      </c>
      <c r="C586" s="355">
        <v>0.18722070362137999</v>
      </c>
      <c r="D586" s="355" t="s">
        <v>523</v>
      </c>
      <c r="E586" s="352" t="s">
        <v>196</v>
      </c>
      <c r="F586" s="352" t="s">
        <v>196</v>
      </c>
      <c r="G586" s="353" t="s">
        <v>521</v>
      </c>
    </row>
    <row r="587" spans="1:7" ht="15.75" thickBot="1" x14ac:dyDescent="0.3">
      <c r="A587" s="367" t="s">
        <v>3581</v>
      </c>
      <c r="B587" s="352" t="s">
        <v>196</v>
      </c>
      <c r="C587" s="352" t="s">
        <v>196</v>
      </c>
      <c r="D587" s="355" t="s">
        <v>523</v>
      </c>
      <c r="E587" s="352" t="s">
        <v>196</v>
      </c>
      <c r="F587" s="352" t="s">
        <v>196</v>
      </c>
      <c r="G587" s="352" t="s">
        <v>196</v>
      </c>
    </row>
    <row r="588" spans="1:7" s="267" customFormat="1" ht="12.75" customHeight="1" thickTop="1" x14ac:dyDescent="0.2">
      <c r="A588" s="75" t="s">
        <v>786</v>
      </c>
      <c r="B588" s="352" t="s">
        <v>196</v>
      </c>
      <c r="C588" s="355">
        <v>719.88457694084161</v>
      </c>
      <c r="D588" s="352" t="s">
        <v>196</v>
      </c>
      <c r="E588" s="352" t="s">
        <v>196</v>
      </c>
      <c r="F588" s="352" t="s">
        <v>196</v>
      </c>
      <c r="G588" s="355" t="s">
        <v>521</v>
      </c>
    </row>
    <row r="589" spans="1:7" s="267" customFormat="1" ht="12.75" customHeight="1" x14ac:dyDescent="0.2">
      <c r="A589" s="76" t="s">
        <v>787</v>
      </c>
      <c r="B589" s="352" t="s">
        <v>196</v>
      </c>
      <c r="C589" s="353" t="s">
        <v>521</v>
      </c>
      <c r="D589" s="355">
        <v>1053.0935979415153</v>
      </c>
      <c r="E589" s="353" t="s">
        <v>521</v>
      </c>
      <c r="F589" s="353" t="s">
        <v>521</v>
      </c>
      <c r="G589" s="353" t="s">
        <v>521</v>
      </c>
    </row>
    <row r="590" spans="1:7" s="267" customFormat="1" ht="12.75" customHeight="1" x14ac:dyDescent="0.2">
      <c r="A590" s="76" t="s">
        <v>788</v>
      </c>
      <c r="B590" s="352" t="s">
        <v>196</v>
      </c>
      <c r="C590" s="355" t="s">
        <v>523</v>
      </c>
      <c r="D590" s="355" t="s">
        <v>523</v>
      </c>
      <c r="E590" s="353" t="s">
        <v>523</v>
      </c>
      <c r="F590" s="353" t="s">
        <v>523</v>
      </c>
      <c r="G590" s="353" t="s">
        <v>521</v>
      </c>
    </row>
    <row r="591" spans="1:7" s="267" customFormat="1" ht="12.75" customHeight="1" x14ac:dyDescent="0.2">
      <c r="A591" s="76" t="s">
        <v>789</v>
      </c>
      <c r="B591" s="352" t="s">
        <v>196</v>
      </c>
      <c r="C591" s="355">
        <v>17.318326450965749</v>
      </c>
      <c r="D591" s="355">
        <v>0.63206652889299997</v>
      </c>
      <c r="E591" s="353">
        <v>14.91067980114685</v>
      </c>
      <c r="F591" s="353">
        <v>363.40666610922074</v>
      </c>
      <c r="G591" s="353" t="s">
        <v>521</v>
      </c>
    </row>
    <row r="592" spans="1:7" s="267" customFormat="1" ht="14.25" customHeight="1" x14ac:dyDescent="0.2">
      <c r="A592" s="330" t="s">
        <v>790</v>
      </c>
      <c r="B592" s="355">
        <v>4349.248664685867</v>
      </c>
      <c r="C592" s="352" t="s">
        <v>196</v>
      </c>
      <c r="D592" s="352" t="s">
        <v>196</v>
      </c>
      <c r="E592" s="352" t="s">
        <v>196</v>
      </c>
      <c r="F592" s="352" t="s">
        <v>196</v>
      </c>
      <c r="G592" s="352" t="s">
        <v>196</v>
      </c>
    </row>
    <row r="593" spans="1:7" s="267" customFormat="1" ht="12" customHeight="1" x14ac:dyDescent="0.2">
      <c r="A593" s="330" t="s">
        <v>791</v>
      </c>
      <c r="B593" s="355">
        <v>3504.4603945689328</v>
      </c>
      <c r="C593" s="352" t="s">
        <v>196</v>
      </c>
      <c r="D593" s="352" t="s">
        <v>196</v>
      </c>
      <c r="E593" s="352" t="s">
        <v>196</v>
      </c>
      <c r="F593" s="352" t="s">
        <v>196</v>
      </c>
      <c r="G593" s="352" t="s">
        <v>196</v>
      </c>
    </row>
    <row r="594" spans="1:7" s="267" customFormat="1" ht="12" customHeight="1" x14ac:dyDescent="0.2">
      <c r="A594" s="327" t="s">
        <v>792</v>
      </c>
      <c r="B594" s="355" t="s">
        <v>521</v>
      </c>
      <c r="C594" s="352" t="s">
        <v>196</v>
      </c>
      <c r="D594" s="352" t="s">
        <v>196</v>
      </c>
      <c r="E594" s="352" t="s">
        <v>196</v>
      </c>
      <c r="F594" s="352" t="s">
        <v>196</v>
      </c>
      <c r="G594" s="352" t="s">
        <v>196</v>
      </c>
    </row>
    <row r="595" spans="1:7" s="267" customFormat="1" ht="13.5" customHeight="1" x14ac:dyDescent="0.2">
      <c r="A595" s="77" t="s">
        <v>793</v>
      </c>
      <c r="B595" s="355" t="s">
        <v>521</v>
      </c>
      <c r="C595" s="355" t="s">
        <v>521</v>
      </c>
      <c r="D595" s="355" t="s">
        <v>521</v>
      </c>
      <c r="E595" s="355" t="s">
        <v>521</v>
      </c>
      <c r="F595" s="355" t="s">
        <v>521</v>
      </c>
      <c r="G595" s="355" t="s">
        <v>521</v>
      </c>
    </row>
    <row r="596" spans="1:7" x14ac:dyDescent="0.25">
      <c r="A596"/>
      <c r="B596"/>
      <c r="C596"/>
      <c r="D596"/>
      <c r="E596"/>
    </row>
    <row r="597" spans="1:7" x14ac:dyDescent="0.25">
      <c r="A597" s="78" t="s">
        <v>794</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795</v>
      </c>
      <c r="B600" s="238"/>
      <c r="C600" s="238"/>
      <c r="D600" s="238"/>
      <c r="E600" s="238"/>
      <c r="F600" s="238"/>
      <c r="G600" s="57" t="s">
        <v>505</v>
      </c>
    </row>
    <row r="601" spans="1:7" ht="15.75" x14ac:dyDescent="0.25">
      <c r="A601" s="233" t="s">
        <v>694</v>
      </c>
      <c r="B601" s="238"/>
      <c r="C601" s="238"/>
      <c r="D601" s="238"/>
      <c r="E601" s="238"/>
      <c r="F601" s="238"/>
      <c r="G601" s="57" t="s">
        <v>3573</v>
      </c>
    </row>
    <row r="602" spans="1:7" x14ac:dyDescent="0.25">
      <c r="A602" s="238"/>
      <c r="B602" s="238"/>
      <c r="C602" s="238"/>
      <c r="D602" s="238"/>
      <c r="E602" s="238"/>
      <c r="F602" s="238"/>
      <c r="G602" s="57" t="s">
        <v>506</v>
      </c>
    </row>
    <row r="603" spans="1:7" x14ac:dyDescent="0.25">
      <c r="A603" s="238"/>
      <c r="B603" s="238"/>
      <c r="C603" s="238"/>
      <c r="D603" s="238"/>
      <c r="E603" s="238"/>
      <c r="F603" s="238"/>
      <c r="G603" s="268"/>
    </row>
    <row r="604" spans="1:7" ht="54" customHeight="1" x14ac:dyDescent="0.25">
      <c r="A604" s="394" t="s">
        <v>507</v>
      </c>
      <c r="B604" s="80" t="s">
        <v>796</v>
      </c>
      <c r="C604" s="80" t="s">
        <v>797</v>
      </c>
      <c r="D604" s="80" t="s">
        <v>798</v>
      </c>
      <c r="E604" s="80" t="s">
        <v>646</v>
      </c>
      <c r="F604" s="80" t="s">
        <v>512</v>
      </c>
      <c r="G604" s="80" t="s">
        <v>513</v>
      </c>
    </row>
    <row r="605" spans="1:7" ht="15.75" thickBot="1" x14ac:dyDescent="0.3">
      <c r="A605" s="395"/>
      <c r="B605" s="396" t="s">
        <v>515</v>
      </c>
      <c r="C605" s="397"/>
      <c r="D605" s="397"/>
      <c r="E605" s="397"/>
      <c r="F605" s="397"/>
      <c r="G605" s="398"/>
    </row>
    <row r="606" spans="1:7" ht="15.75" thickTop="1" x14ac:dyDescent="0.25">
      <c r="A606" s="81" t="s">
        <v>799</v>
      </c>
      <c r="B606" s="355">
        <v>-831125.53638504399</v>
      </c>
      <c r="C606" s="355">
        <v>1234.7394602571119</v>
      </c>
      <c r="D606" s="355">
        <v>35.11369899647039</v>
      </c>
      <c r="E606" s="355">
        <v>141.59499629999999</v>
      </c>
      <c r="F606" s="355">
        <v>7641.6606409999995</v>
      </c>
      <c r="G606" s="355" t="s">
        <v>544</v>
      </c>
    </row>
    <row r="607" spans="1:7" x14ac:dyDescent="0.25">
      <c r="A607" s="82" t="s">
        <v>800</v>
      </c>
      <c r="B607" s="355">
        <v>-680293.34243705962</v>
      </c>
      <c r="C607" s="355">
        <v>260.14196732065915</v>
      </c>
      <c r="D607" s="355">
        <v>22.501521677555012</v>
      </c>
      <c r="E607" s="355">
        <v>120.1226453</v>
      </c>
      <c r="F607" s="355">
        <v>7283.7881829999997</v>
      </c>
      <c r="G607" s="355" t="s">
        <v>544</v>
      </c>
    </row>
    <row r="608" spans="1:7" x14ac:dyDescent="0.25">
      <c r="A608" s="375" t="s">
        <v>801</v>
      </c>
      <c r="B608" s="355">
        <v>-581225.21712432243</v>
      </c>
      <c r="C608" s="355">
        <v>259.58656569999999</v>
      </c>
      <c r="D608" s="355">
        <v>22.303775677555009</v>
      </c>
      <c r="E608" s="353">
        <v>120.1226453</v>
      </c>
      <c r="F608" s="353">
        <v>7283.7881829999997</v>
      </c>
      <c r="G608" s="353" t="s">
        <v>548</v>
      </c>
    </row>
    <row r="609" spans="1:7" x14ac:dyDescent="0.25">
      <c r="A609" s="376" t="s">
        <v>802</v>
      </c>
      <c r="B609" s="355">
        <v>-99068.125312737131</v>
      </c>
      <c r="C609" s="355" t="s">
        <v>523</v>
      </c>
      <c r="D609" s="355" t="s">
        <v>3239</v>
      </c>
      <c r="E609" s="353" t="s">
        <v>521</v>
      </c>
      <c r="F609" s="353" t="s">
        <v>521</v>
      </c>
      <c r="G609" s="353" t="s">
        <v>521</v>
      </c>
    </row>
    <row r="610" spans="1:7" x14ac:dyDescent="0.25">
      <c r="A610" s="377" t="s">
        <v>803</v>
      </c>
      <c r="B610" s="355">
        <v>23030.524805171535</v>
      </c>
      <c r="C610" s="355" t="s">
        <v>3245</v>
      </c>
      <c r="D610" s="355" t="s">
        <v>3245</v>
      </c>
      <c r="E610" s="355" t="s">
        <v>521</v>
      </c>
      <c r="F610" s="355" t="s">
        <v>521</v>
      </c>
      <c r="G610" s="355" t="s">
        <v>521</v>
      </c>
    </row>
    <row r="611" spans="1:7" x14ac:dyDescent="0.25">
      <c r="A611" s="375" t="s">
        <v>804</v>
      </c>
      <c r="B611" s="355">
        <v>-29001.50383515003</v>
      </c>
      <c r="C611" s="355" t="s">
        <v>619</v>
      </c>
      <c r="D611" s="355" t="s">
        <v>619</v>
      </c>
      <c r="E611" s="353" t="s">
        <v>521</v>
      </c>
      <c r="F611" s="353" t="s">
        <v>521</v>
      </c>
      <c r="G611" s="353" t="s">
        <v>521</v>
      </c>
    </row>
    <row r="612" spans="1:7" x14ac:dyDescent="0.25">
      <c r="A612" s="375" t="s">
        <v>805</v>
      </c>
      <c r="B612" s="355">
        <v>52032.028640321565</v>
      </c>
      <c r="C612" s="355" t="s">
        <v>619</v>
      </c>
      <c r="D612" s="355" t="s">
        <v>619</v>
      </c>
      <c r="E612" s="353" t="s">
        <v>521</v>
      </c>
      <c r="F612" s="353" t="s">
        <v>521</v>
      </c>
      <c r="G612" s="353" t="s">
        <v>521</v>
      </c>
    </row>
    <row r="613" spans="1:7" x14ac:dyDescent="0.25">
      <c r="A613" s="82" t="s">
        <v>806</v>
      </c>
      <c r="B613" s="355">
        <v>-28216.102686357408</v>
      </c>
      <c r="C613" s="355">
        <v>12.663181</v>
      </c>
      <c r="D613" s="355">
        <v>1.1562030000000001</v>
      </c>
      <c r="E613" s="355">
        <v>21.472351</v>
      </c>
      <c r="F613" s="355">
        <v>357.87245800000005</v>
      </c>
      <c r="G613" s="355" t="s">
        <v>521</v>
      </c>
    </row>
    <row r="614" spans="1:7" x14ac:dyDescent="0.25">
      <c r="A614" s="375" t="s">
        <v>807</v>
      </c>
      <c r="B614" s="355">
        <v>8734.4840051914307</v>
      </c>
      <c r="C614" s="355">
        <v>12.663181</v>
      </c>
      <c r="D614" s="355">
        <v>1.1562030000000001</v>
      </c>
      <c r="E614" s="353">
        <v>21.472351</v>
      </c>
      <c r="F614" s="353">
        <v>357.87245800000005</v>
      </c>
      <c r="G614" s="353" t="s">
        <v>521</v>
      </c>
    </row>
    <row r="615" spans="1:7" x14ac:dyDescent="0.25">
      <c r="A615" s="376" t="s">
        <v>808</v>
      </c>
      <c r="B615" s="355">
        <v>-36950.586691548837</v>
      </c>
      <c r="C615" s="355" t="s">
        <v>548</v>
      </c>
      <c r="D615" s="355" t="s">
        <v>619</v>
      </c>
      <c r="E615" s="353" t="s">
        <v>521</v>
      </c>
      <c r="F615" s="353" t="s">
        <v>521</v>
      </c>
      <c r="G615" s="353" t="s">
        <v>521</v>
      </c>
    </row>
    <row r="616" spans="1:7" x14ac:dyDescent="0.25">
      <c r="A616" s="377" t="s">
        <v>809</v>
      </c>
      <c r="B616" s="355">
        <v>-5742.2251556353804</v>
      </c>
      <c r="C616" s="355">
        <v>961.93431193645267</v>
      </c>
      <c r="D616" s="355">
        <v>0.59525414428571</v>
      </c>
      <c r="E616" s="355" t="s">
        <v>521</v>
      </c>
      <c r="F616" s="355" t="s">
        <v>521</v>
      </c>
      <c r="G616" s="355" t="s">
        <v>521</v>
      </c>
    </row>
    <row r="617" spans="1:7" x14ac:dyDescent="0.25">
      <c r="A617" s="375" t="s">
        <v>810</v>
      </c>
      <c r="B617" s="355">
        <v>-10133.615543726639</v>
      </c>
      <c r="C617" s="355" t="s">
        <v>548</v>
      </c>
      <c r="D617" s="355">
        <v>0.59215403</v>
      </c>
      <c r="E617" s="353" t="s">
        <v>521</v>
      </c>
      <c r="F617" s="353" t="s">
        <v>521</v>
      </c>
      <c r="G617" s="353" t="s">
        <v>521</v>
      </c>
    </row>
    <row r="618" spans="1:7" x14ac:dyDescent="0.25">
      <c r="A618" s="375" t="s">
        <v>811</v>
      </c>
      <c r="B618" s="355">
        <v>469.44060909762544</v>
      </c>
      <c r="C618" s="355" t="s">
        <v>548</v>
      </c>
      <c r="D618" s="355" t="s">
        <v>544</v>
      </c>
      <c r="E618" s="353" t="s">
        <v>521</v>
      </c>
      <c r="F618" s="353" t="s">
        <v>521</v>
      </c>
      <c r="G618" s="353" t="s">
        <v>521</v>
      </c>
    </row>
    <row r="619" spans="1:7" x14ac:dyDescent="0.25">
      <c r="A619" s="82" t="s">
        <v>812</v>
      </c>
      <c r="B619" s="355">
        <v>-33858.519844496128</v>
      </c>
      <c r="C619" s="355" t="s">
        <v>548</v>
      </c>
      <c r="D619" s="355">
        <v>6.0475778530394004</v>
      </c>
      <c r="E619" s="355" t="s">
        <v>548</v>
      </c>
      <c r="F619" s="355" t="s">
        <v>548</v>
      </c>
      <c r="G619" s="355" t="s">
        <v>521</v>
      </c>
    </row>
    <row r="620" spans="1:7" x14ac:dyDescent="0.25">
      <c r="A620" s="375" t="s">
        <v>813</v>
      </c>
      <c r="B620" s="355">
        <v>-116642.3750794526</v>
      </c>
      <c r="C620" s="355" t="s">
        <v>548</v>
      </c>
      <c r="D620" s="355">
        <v>6.0475778530394004</v>
      </c>
      <c r="E620" s="353" t="s">
        <v>548</v>
      </c>
      <c r="F620" s="353" t="s">
        <v>548</v>
      </c>
      <c r="G620" s="353" t="s">
        <v>521</v>
      </c>
    </row>
    <row r="621" spans="1:7" x14ac:dyDescent="0.25">
      <c r="A621" s="376" t="s">
        <v>814</v>
      </c>
      <c r="B621" s="355">
        <v>82783.855234956471</v>
      </c>
      <c r="C621" s="355" t="s">
        <v>548</v>
      </c>
      <c r="D621" s="355" t="s">
        <v>619</v>
      </c>
      <c r="E621" s="353" t="s">
        <v>548</v>
      </c>
      <c r="F621" s="353" t="s">
        <v>548</v>
      </c>
      <c r="G621" s="353" t="s">
        <v>521</v>
      </c>
    </row>
    <row r="622" spans="1:7" x14ac:dyDescent="0.25">
      <c r="A622" s="377" t="s">
        <v>815</v>
      </c>
      <c r="B622" s="355" t="s">
        <v>548</v>
      </c>
      <c r="C622" s="355" t="s">
        <v>548</v>
      </c>
      <c r="D622" s="355" t="s">
        <v>548</v>
      </c>
      <c r="E622" s="355" t="s">
        <v>521</v>
      </c>
      <c r="F622" s="355" t="s">
        <v>521</v>
      </c>
      <c r="G622" s="355" t="s">
        <v>521</v>
      </c>
    </row>
    <row r="623" spans="1:7" x14ac:dyDescent="0.25">
      <c r="A623" s="375" t="s">
        <v>816</v>
      </c>
      <c r="B623" s="352" t="s">
        <v>196</v>
      </c>
      <c r="C623" s="352" t="s">
        <v>196</v>
      </c>
      <c r="D623" s="352" t="s">
        <v>196</v>
      </c>
      <c r="E623" s="352" t="s">
        <v>196</v>
      </c>
      <c r="F623" s="352" t="s">
        <v>196</v>
      </c>
      <c r="G623" s="352" t="s">
        <v>196</v>
      </c>
    </row>
    <row r="624" spans="1:7" x14ac:dyDescent="0.25">
      <c r="A624" s="375" t="s">
        <v>817</v>
      </c>
      <c r="B624" s="355" t="s">
        <v>548</v>
      </c>
      <c r="C624" s="355" t="s">
        <v>548</v>
      </c>
      <c r="D624" s="355" t="s">
        <v>548</v>
      </c>
      <c r="E624" s="353" t="s">
        <v>521</v>
      </c>
      <c r="F624" s="353" t="s">
        <v>521</v>
      </c>
      <c r="G624" s="353" t="s">
        <v>521</v>
      </c>
    </row>
    <row r="625" spans="1:8" x14ac:dyDescent="0.25">
      <c r="A625" s="82" t="s">
        <v>818</v>
      </c>
      <c r="B625" s="355">
        <v>-106045.87106666707</v>
      </c>
      <c r="C625" s="352" t="s">
        <v>196</v>
      </c>
      <c r="D625" s="352" t="s">
        <v>196</v>
      </c>
      <c r="E625" s="352" t="s">
        <v>196</v>
      </c>
      <c r="F625" s="352" t="s">
        <v>196</v>
      </c>
      <c r="G625" s="352" t="s">
        <v>196</v>
      </c>
    </row>
    <row r="626" spans="1:8" x14ac:dyDescent="0.25">
      <c r="A626" s="378" t="s">
        <v>819</v>
      </c>
      <c r="B626" s="355" t="s">
        <v>3245</v>
      </c>
      <c r="C626" s="355" t="s">
        <v>544</v>
      </c>
      <c r="D626" s="355">
        <v>2.41583792</v>
      </c>
      <c r="E626" s="355" t="s">
        <v>521</v>
      </c>
      <c r="F626" s="355" t="s">
        <v>521</v>
      </c>
      <c r="G626" s="355" t="s">
        <v>521</v>
      </c>
    </row>
    <row r="627" spans="1:8" x14ac:dyDescent="0.25">
      <c r="A627" s="361" t="s">
        <v>820</v>
      </c>
      <c r="B627" s="355" t="s">
        <v>3245</v>
      </c>
      <c r="C627" s="355" t="s">
        <v>544</v>
      </c>
      <c r="D627" s="355">
        <v>2.41583792</v>
      </c>
      <c r="E627" s="355" t="s">
        <v>521</v>
      </c>
      <c r="F627" s="355" t="s">
        <v>521</v>
      </c>
      <c r="G627" s="355" t="s">
        <v>521</v>
      </c>
    </row>
    <row r="629" spans="1:8" x14ac:dyDescent="0.25">
      <c r="A629" s="58" t="s">
        <v>821</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04" t="s">
        <v>822</v>
      </c>
      <c r="B632" s="404"/>
      <c r="C632" s="238"/>
      <c r="D632" s="238"/>
      <c r="E632" s="238"/>
      <c r="F632" s="238"/>
      <c r="G632" s="238"/>
      <c r="H632" s="57" t="s">
        <v>505</v>
      </c>
    </row>
    <row r="633" spans="1:8" ht="15.75" x14ac:dyDescent="0.25">
      <c r="A633" s="253" t="s">
        <v>694</v>
      </c>
      <c r="B633" s="60"/>
      <c r="C633" s="238"/>
      <c r="D633" s="238"/>
      <c r="E633" s="238"/>
      <c r="F633" s="238"/>
      <c r="G633" s="238"/>
      <c r="H633" s="57" t="s">
        <v>3573</v>
      </c>
    </row>
    <row r="634" spans="1:8" x14ac:dyDescent="0.25">
      <c r="A634" s="238"/>
      <c r="B634" s="238"/>
      <c r="C634" s="238"/>
      <c r="D634" s="238"/>
      <c r="E634" s="238"/>
      <c r="F634" s="238"/>
      <c r="G634" s="238"/>
      <c r="H634" s="57" t="s">
        <v>506</v>
      </c>
    </row>
    <row r="635" spans="1:8" x14ac:dyDescent="0.25">
      <c r="A635" s="238"/>
      <c r="B635" s="238"/>
      <c r="C635" s="238"/>
      <c r="D635" s="238"/>
      <c r="E635" s="238"/>
      <c r="F635" s="238"/>
      <c r="G635" s="238"/>
      <c r="H635" s="269"/>
    </row>
    <row r="636" spans="1:8" x14ac:dyDescent="0.25">
      <c r="A636" s="387" t="s">
        <v>823</v>
      </c>
      <c r="B636" s="270" t="s">
        <v>824</v>
      </c>
      <c r="C636" s="271" t="s">
        <v>509</v>
      </c>
      <c r="D636" s="271" t="s">
        <v>510</v>
      </c>
      <c r="E636" s="271" t="s">
        <v>646</v>
      </c>
      <c r="F636" s="272" t="s">
        <v>512</v>
      </c>
      <c r="G636" s="273" t="s">
        <v>513</v>
      </c>
      <c r="H636" s="272" t="s">
        <v>647</v>
      </c>
    </row>
    <row r="637" spans="1:8" ht="15.75" thickBot="1" x14ac:dyDescent="0.3">
      <c r="A637" s="388"/>
      <c r="B637" s="389" t="s">
        <v>515</v>
      </c>
      <c r="C637" s="390"/>
      <c r="D637" s="390"/>
      <c r="E637" s="390"/>
      <c r="F637" s="390"/>
      <c r="G637" s="390"/>
      <c r="H637" s="391"/>
    </row>
    <row r="638" spans="1:8" ht="15.75" thickTop="1" x14ac:dyDescent="0.25">
      <c r="A638" s="274" t="s">
        <v>825</v>
      </c>
      <c r="B638" s="355" t="s">
        <v>3240</v>
      </c>
      <c r="C638" s="355">
        <v>6143.8266127488378</v>
      </c>
      <c r="D638" s="355">
        <v>73.757520658580603</v>
      </c>
      <c r="E638" s="355">
        <v>2.3460190219567099</v>
      </c>
      <c r="F638" s="355">
        <v>6.5483463597946603</v>
      </c>
      <c r="G638" s="355">
        <v>114.39560414851302</v>
      </c>
      <c r="H638" s="355">
        <v>0.74349333311907995</v>
      </c>
    </row>
    <row r="639" spans="1:8" x14ac:dyDescent="0.25">
      <c r="A639" s="379" t="s">
        <v>827</v>
      </c>
      <c r="B639" s="355" t="s">
        <v>583</v>
      </c>
      <c r="C639" s="355">
        <v>5261.8993888836258</v>
      </c>
      <c r="D639" s="352" t="s">
        <v>196</v>
      </c>
      <c r="E639" s="355">
        <v>2.3460190219567099</v>
      </c>
      <c r="F639" s="355">
        <v>6.1117899358083498</v>
      </c>
      <c r="G639" s="355">
        <v>21.695718028166269</v>
      </c>
      <c r="H639" s="352" t="s">
        <v>196</v>
      </c>
    </row>
    <row r="640" spans="1:8" x14ac:dyDescent="0.25">
      <c r="A640" s="356" t="s">
        <v>828</v>
      </c>
      <c r="B640" s="355" t="s">
        <v>583</v>
      </c>
      <c r="C640" s="355">
        <v>5261.8993888836258</v>
      </c>
      <c r="D640" s="352" t="s">
        <v>196</v>
      </c>
      <c r="E640" s="353">
        <v>2.3460190219567099</v>
      </c>
      <c r="F640" s="353">
        <v>6.1117899358083498</v>
      </c>
      <c r="G640" s="353">
        <v>21.695718028166269</v>
      </c>
      <c r="H640" s="352" t="s">
        <v>196</v>
      </c>
    </row>
    <row r="641" spans="1:8" x14ac:dyDescent="0.25">
      <c r="A641" s="356" t="s">
        <v>829</v>
      </c>
      <c r="B641" s="355" t="s">
        <v>550</v>
      </c>
      <c r="C641" s="355" t="s">
        <v>550</v>
      </c>
      <c r="D641" s="352" t="s">
        <v>196</v>
      </c>
      <c r="E641" s="353" t="s">
        <v>550</v>
      </c>
      <c r="F641" s="353" t="s">
        <v>550</v>
      </c>
      <c r="G641" s="353" t="s">
        <v>550</v>
      </c>
      <c r="H641" s="352" t="s">
        <v>196</v>
      </c>
    </row>
    <row r="642" spans="1:8" x14ac:dyDescent="0.25">
      <c r="A642" s="380" t="s">
        <v>830</v>
      </c>
      <c r="B642" s="355" t="s">
        <v>550</v>
      </c>
      <c r="C642" s="355" t="s">
        <v>550</v>
      </c>
      <c r="D642" s="352" t="s">
        <v>196</v>
      </c>
      <c r="E642" s="355" t="s">
        <v>550</v>
      </c>
      <c r="F642" s="355" t="s">
        <v>550</v>
      </c>
      <c r="G642" s="355" t="s">
        <v>550</v>
      </c>
      <c r="H642" s="352" t="s">
        <v>196</v>
      </c>
    </row>
    <row r="643" spans="1:8" x14ac:dyDescent="0.25">
      <c r="A643" s="379" t="s">
        <v>831</v>
      </c>
      <c r="B643" s="352" t="s">
        <v>196</v>
      </c>
      <c r="C643" s="355">
        <v>76.365222930707887</v>
      </c>
      <c r="D643" s="355">
        <v>5.5964614607999996</v>
      </c>
      <c r="E643" s="355" t="s">
        <v>548</v>
      </c>
      <c r="F643" s="355" t="s">
        <v>548</v>
      </c>
      <c r="G643" s="355" t="s">
        <v>548</v>
      </c>
      <c r="H643" s="352" t="s">
        <v>196</v>
      </c>
    </row>
    <row r="644" spans="1:8" x14ac:dyDescent="0.25">
      <c r="A644" s="381" t="s">
        <v>832</v>
      </c>
      <c r="B644" s="352" t="s">
        <v>196</v>
      </c>
      <c r="C644" s="355">
        <v>74.619486144000007</v>
      </c>
      <c r="D644" s="355">
        <v>5.5964614607999996</v>
      </c>
      <c r="E644" s="353" t="s">
        <v>548</v>
      </c>
      <c r="F644" s="353" t="s">
        <v>548</v>
      </c>
      <c r="G644" s="353" t="s">
        <v>548</v>
      </c>
      <c r="H644" s="352" t="s">
        <v>196</v>
      </c>
    </row>
    <row r="645" spans="1:8" x14ac:dyDescent="0.25">
      <c r="A645" s="381" t="s">
        <v>833</v>
      </c>
      <c r="B645" s="352" t="s">
        <v>196</v>
      </c>
      <c r="C645" s="355">
        <v>1.7457367867078699</v>
      </c>
      <c r="D645" s="355" t="s">
        <v>595</v>
      </c>
      <c r="E645" s="353" t="s">
        <v>548</v>
      </c>
      <c r="F645" s="353" t="s">
        <v>548</v>
      </c>
      <c r="G645" s="353" t="s">
        <v>548</v>
      </c>
      <c r="H645" s="352" t="s">
        <v>196</v>
      </c>
    </row>
    <row r="646" spans="1:8" x14ac:dyDescent="0.25">
      <c r="A646" s="379" t="s">
        <v>834</v>
      </c>
      <c r="B646" s="355" t="s">
        <v>555</v>
      </c>
      <c r="C646" s="355" t="s">
        <v>555</v>
      </c>
      <c r="D646" s="355" t="s">
        <v>555</v>
      </c>
      <c r="E646" s="355" t="s">
        <v>555</v>
      </c>
      <c r="F646" s="355" t="s">
        <v>555</v>
      </c>
      <c r="G646" s="355" t="s">
        <v>555</v>
      </c>
      <c r="H646" s="355" t="s">
        <v>555</v>
      </c>
    </row>
    <row r="647" spans="1:8" x14ac:dyDescent="0.25">
      <c r="A647" s="356" t="s">
        <v>835</v>
      </c>
      <c r="B647" s="355" t="s">
        <v>523</v>
      </c>
      <c r="C647" s="355" t="s">
        <v>555</v>
      </c>
      <c r="D647" s="355" t="s">
        <v>555</v>
      </c>
      <c r="E647" s="353" t="s">
        <v>523</v>
      </c>
      <c r="F647" s="353" t="s">
        <v>523</v>
      </c>
      <c r="G647" s="353" t="s">
        <v>523</v>
      </c>
      <c r="H647" s="353" t="s">
        <v>523</v>
      </c>
    </row>
    <row r="648" spans="1:8" x14ac:dyDescent="0.25">
      <c r="A648" s="356" t="s">
        <v>836</v>
      </c>
      <c r="B648" s="355" t="s">
        <v>521</v>
      </c>
      <c r="C648" s="355" t="s">
        <v>521</v>
      </c>
      <c r="D648" s="355" t="s">
        <v>521</v>
      </c>
      <c r="E648" s="353" t="s">
        <v>521</v>
      </c>
      <c r="F648" s="353" t="s">
        <v>521</v>
      </c>
      <c r="G648" s="353" t="s">
        <v>521</v>
      </c>
      <c r="H648" s="353" t="s">
        <v>521</v>
      </c>
    </row>
    <row r="649" spans="1:8" x14ac:dyDescent="0.25">
      <c r="A649" s="379" t="s">
        <v>837</v>
      </c>
      <c r="B649" s="352" t="s">
        <v>196</v>
      </c>
      <c r="C649" s="355">
        <v>805.56200093450445</v>
      </c>
      <c r="D649" s="355">
        <v>68.161059197780617</v>
      </c>
      <c r="E649" s="355" t="s">
        <v>595</v>
      </c>
      <c r="F649" s="355">
        <v>0.43655642398631</v>
      </c>
      <c r="G649" s="355">
        <v>49.308450064014231</v>
      </c>
      <c r="H649" s="352" t="s">
        <v>196</v>
      </c>
    </row>
    <row r="650" spans="1:8" x14ac:dyDescent="0.25">
      <c r="A650" s="356" t="s">
        <v>838</v>
      </c>
      <c r="B650" s="352" t="s">
        <v>196</v>
      </c>
      <c r="C650" s="355">
        <v>566.94660201297143</v>
      </c>
      <c r="D650" s="355">
        <v>66.504112399504038</v>
      </c>
      <c r="E650" s="353" t="s">
        <v>550</v>
      </c>
      <c r="F650" s="353">
        <v>0.43655642398631</v>
      </c>
      <c r="G650" s="353">
        <v>33.529746043529677</v>
      </c>
      <c r="H650" s="352" t="s">
        <v>196</v>
      </c>
    </row>
    <row r="651" spans="1:8" x14ac:dyDescent="0.25">
      <c r="A651" s="356" t="s">
        <v>839</v>
      </c>
      <c r="B651" s="352" t="s">
        <v>196</v>
      </c>
      <c r="C651" s="355">
        <v>238.61539892153306</v>
      </c>
      <c r="D651" s="355">
        <v>1.65694679827657</v>
      </c>
      <c r="E651" s="353" t="s">
        <v>550</v>
      </c>
      <c r="F651" s="353" t="s">
        <v>550</v>
      </c>
      <c r="G651" s="353">
        <v>15.77870402048455</v>
      </c>
      <c r="H651" s="352" t="s">
        <v>196</v>
      </c>
    </row>
    <row r="652" spans="1:8" x14ac:dyDescent="0.25">
      <c r="A652" s="356" t="s">
        <v>3582</v>
      </c>
      <c r="B652" s="352" t="s">
        <v>196</v>
      </c>
      <c r="C652" s="355" t="s">
        <v>523</v>
      </c>
      <c r="D652" s="355" t="s">
        <v>523</v>
      </c>
      <c r="E652" s="355" t="s">
        <v>523</v>
      </c>
      <c r="F652" s="355" t="s">
        <v>523</v>
      </c>
      <c r="G652" s="355" t="s">
        <v>523</v>
      </c>
      <c r="H652" s="352" t="s">
        <v>196</v>
      </c>
    </row>
    <row r="653" spans="1:8" x14ac:dyDescent="0.25">
      <c r="A653" s="379" t="s">
        <v>3583</v>
      </c>
      <c r="B653" s="355" t="s">
        <v>521</v>
      </c>
      <c r="C653" s="355" t="s">
        <v>521</v>
      </c>
      <c r="D653" s="355" t="s">
        <v>521</v>
      </c>
      <c r="E653" s="355" t="s">
        <v>550</v>
      </c>
      <c r="F653" s="355" t="s">
        <v>550</v>
      </c>
      <c r="G653" s="355">
        <v>43.391436056332523</v>
      </c>
      <c r="H653" s="355">
        <v>0.74349333311907995</v>
      </c>
    </row>
    <row r="654" spans="1:8" x14ac:dyDescent="0.25">
      <c r="A654" s="361" t="s">
        <v>599</v>
      </c>
      <c r="B654" s="353" t="s">
        <v>521</v>
      </c>
      <c r="C654" s="353" t="s">
        <v>521</v>
      </c>
      <c r="D654" s="353" t="s">
        <v>521</v>
      </c>
      <c r="E654" s="353" t="s">
        <v>550</v>
      </c>
      <c r="F654" s="353" t="s">
        <v>550</v>
      </c>
      <c r="G654" s="353">
        <v>43.391436056332523</v>
      </c>
      <c r="H654" s="353">
        <v>0.74349333311907995</v>
      </c>
    </row>
    <row r="655" spans="1:8" x14ac:dyDescent="0.25">
      <c r="A655" s="379" t="s">
        <v>840</v>
      </c>
      <c r="B655" s="352" t="s">
        <v>196</v>
      </c>
      <c r="C655" s="352" t="s">
        <v>196</v>
      </c>
      <c r="D655" s="352" t="s">
        <v>196</v>
      </c>
      <c r="E655" s="352" t="s">
        <v>196</v>
      </c>
      <c r="F655" s="352" t="s">
        <v>196</v>
      </c>
      <c r="G655" s="352" t="s">
        <v>196</v>
      </c>
      <c r="H655" s="352" t="s">
        <v>196</v>
      </c>
    </row>
    <row r="656" spans="1:8" x14ac:dyDescent="0.25">
      <c r="A656" s="381" t="s">
        <v>841</v>
      </c>
      <c r="B656" s="353">
        <v>11397.929630279281</v>
      </c>
      <c r="C656" s="352" t="s">
        <v>196</v>
      </c>
      <c r="D656" s="352" t="s">
        <v>196</v>
      </c>
      <c r="E656" s="352" t="s">
        <v>196</v>
      </c>
      <c r="F656" s="352" t="s">
        <v>196</v>
      </c>
      <c r="G656" s="352" t="s">
        <v>196</v>
      </c>
      <c r="H656" s="352" t="s">
        <v>196</v>
      </c>
    </row>
    <row r="657" spans="1:8" x14ac:dyDescent="0.25">
      <c r="A657" s="381" t="s">
        <v>842</v>
      </c>
      <c r="B657" s="353" t="s">
        <v>521</v>
      </c>
      <c r="C657" s="352" t="s">
        <v>196</v>
      </c>
      <c r="D657" s="352" t="s">
        <v>196</v>
      </c>
      <c r="E657" s="352" t="s">
        <v>196</v>
      </c>
      <c r="F657" s="352" t="s">
        <v>196</v>
      </c>
      <c r="G657" s="352" t="s">
        <v>196</v>
      </c>
      <c r="H657" s="352" t="s">
        <v>196</v>
      </c>
    </row>
    <row r="658" spans="1:8" x14ac:dyDescent="0.25">
      <c r="A658" s="382" t="s">
        <v>3584</v>
      </c>
      <c r="B658" s="353" t="s">
        <v>521</v>
      </c>
      <c r="C658" s="352" t="s">
        <v>196</v>
      </c>
      <c r="D658" s="352" t="s">
        <v>196</v>
      </c>
      <c r="E658" s="352" t="s">
        <v>196</v>
      </c>
      <c r="F658" s="352" t="s">
        <v>196</v>
      </c>
      <c r="G658" s="352" t="s">
        <v>196</v>
      </c>
      <c r="H658" s="352" t="s">
        <v>196</v>
      </c>
    </row>
    <row r="660" spans="1:8" x14ac:dyDescent="0.25">
      <c r="A660" s="58" t="s">
        <v>843</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844</v>
      </c>
      <c r="B663" s="83" t="s">
        <v>845</v>
      </c>
      <c r="C663" s="83" t="s">
        <v>846</v>
      </c>
      <c r="D663" s="83" t="s">
        <v>847</v>
      </c>
      <c r="E663" s="83" t="s">
        <v>848</v>
      </c>
      <c r="F663" s="83" t="s">
        <v>512</v>
      </c>
      <c r="G663" s="83" t="s">
        <v>513</v>
      </c>
      <c r="H663" s="83" t="s">
        <v>849</v>
      </c>
    </row>
    <row r="664" spans="1:8" s="9" customFormat="1" x14ac:dyDescent="0.25">
      <c r="A664" s="231" t="s">
        <v>850</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2471</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3232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851</v>
      </c>
      <c r="B671" s="84">
        <f>G407</f>
        <v>22472.091458330953</v>
      </c>
      <c r="C671" s="84">
        <f>H407</f>
        <v>4.6925847366299997E-3</v>
      </c>
      <c r="D671" s="84">
        <f>I407</f>
        <v>4.8332437122200001E-3</v>
      </c>
      <c r="E671" s="84"/>
      <c r="F671" s="85"/>
      <c r="G671" s="85"/>
      <c r="H671" s="85"/>
    </row>
    <row r="672" spans="1:8" x14ac:dyDescent="0.25">
      <c r="A672" s="231" t="s">
        <v>852</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853</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854</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855</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856</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857</v>
      </c>
      <c r="B678" s="58" t="s">
        <v>695</v>
      </c>
      <c r="C678" s="58" t="s">
        <v>696</v>
      </c>
      <c r="D678" s="58" t="s">
        <v>697</v>
      </c>
      <c r="E678" s="58" t="s">
        <v>698</v>
      </c>
      <c r="F678" s="88" t="s">
        <v>699</v>
      </c>
      <c r="G678" s="88" t="s">
        <v>700</v>
      </c>
      <c r="H678" s="88" t="s">
        <v>701</v>
      </c>
      <c r="I678" s="88" t="s">
        <v>702</v>
      </c>
      <c r="J678" s="88" t="s">
        <v>703</v>
      </c>
      <c r="K678" s="88" t="s">
        <v>704</v>
      </c>
      <c r="L678" s="88" t="s">
        <v>705</v>
      </c>
      <c r="M678" s="88" t="s">
        <v>706</v>
      </c>
      <c r="N678" s="88" t="s">
        <v>707</v>
      </c>
      <c r="O678" s="88" t="s">
        <v>708</v>
      </c>
      <c r="P678" s="88" t="s">
        <v>709</v>
      </c>
      <c r="Q678" s="88" t="s">
        <v>710</v>
      </c>
      <c r="R678" s="88" t="s">
        <v>711</v>
      </c>
      <c r="S678" s="88" t="s">
        <v>712</v>
      </c>
      <c r="T678" s="88" t="s">
        <v>713</v>
      </c>
      <c r="U678" s="88" t="s">
        <v>858</v>
      </c>
      <c r="V678" s="88" t="s">
        <v>715</v>
      </c>
      <c r="W678" s="88" t="s">
        <v>859</v>
      </c>
      <c r="X678" s="88" t="s">
        <v>860</v>
      </c>
      <c r="Y678" s="88" t="s">
        <v>861</v>
      </c>
      <c r="Z678" s="88" t="s">
        <v>862</v>
      </c>
      <c r="AA678" s="88" t="s">
        <v>863</v>
      </c>
      <c r="AB678" s="88" t="s">
        <v>864</v>
      </c>
      <c r="AC678" s="88" t="s">
        <v>865</v>
      </c>
      <c r="AD678" s="88" t="s">
        <v>866</v>
      </c>
      <c r="AE678" s="88" t="s">
        <v>867</v>
      </c>
      <c r="AF678" s="88" t="s">
        <v>868</v>
      </c>
      <c r="AG678" s="88" t="s">
        <v>726</v>
      </c>
      <c r="AH678" s="88" t="s">
        <v>869</v>
      </c>
      <c r="AI678" s="88" t="s">
        <v>870</v>
      </c>
      <c r="AJ678" s="88" t="s">
        <v>871</v>
      </c>
    </row>
    <row r="679" spans="1:36" x14ac:dyDescent="0.25">
      <c r="A679" s="1" t="s">
        <v>872</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873</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856</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3389</v>
      </c>
      <c r="B684" s="83" t="s">
        <v>845</v>
      </c>
      <c r="C684" s="83" t="s">
        <v>846</v>
      </c>
      <c r="D684" s="83" t="s">
        <v>847</v>
      </c>
      <c r="E684" s="83" t="s">
        <v>848</v>
      </c>
      <c r="F684" s="83" t="s">
        <v>512</v>
      </c>
      <c r="G684" s="83" t="s">
        <v>513</v>
      </c>
      <c r="H684" s="83" t="s">
        <v>849</v>
      </c>
      <c r="I684" s="83" t="s">
        <v>874</v>
      </c>
      <c r="J684" s="83" t="s">
        <v>2638</v>
      </c>
      <c r="K684" s="1"/>
      <c r="L684" s="1"/>
      <c r="M684" s="1"/>
      <c r="N684" s="1"/>
      <c r="O684" s="1"/>
      <c r="P684" s="1"/>
      <c r="Q684" s="1"/>
      <c r="R684" s="1"/>
      <c r="S684" s="1"/>
      <c r="T684" s="1"/>
      <c r="U684" s="1"/>
      <c r="V684" s="1"/>
      <c r="W684" s="1"/>
      <c r="X684" s="1"/>
      <c r="Y684" s="1"/>
      <c r="Z684" s="1"/>
      <c r="AA684" s="1"/>
      <c r="AB684" s="1"/>
    </row>
    <row r="685" spans="1:36" x14ac:dyDescent="0.25">
      <c r="A685" s="1" t="s">
        <v>875</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2471</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2481</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3231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876</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2471</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2481</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3231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877</v>
      </c>
      <c r="B707" s="93"/>
      <c r="C707" s="93"/>
      <c r="D707" s="93"/>
      <c r="E707" s="93"/>
      <c r="F707" s="93"/>
      <c r="G707" s="93"/>
      <c r="H707" s="93"/>
      <c r="I707" s="93"/>
      <c r="J707" s="93"/>
      <c r="K707" s="93"/>
      <c r="L707" s="93"/>
      <c r="M707" s="93"/>
      <c r="N707" s="93"/>
    </row>
    <row r="708" spans="1:28" x14ac:dyDescent="0.25">
      <c r="A708" s="93" t="s">
        <v>878</v>
      </c>
      <c r="B708" s="93"/>
      <c r="C708" s="93"/>
      <c r="D708" s="93"/>
      <c r="E708" s="93"/>
      <c r="F708" s="93"/>
      <c r="G708" s="93"/>
      <c r="H708" s="93"/>
      <c r="I708" s="93"/>
      <c r="J708" s="93"/>
      <c r="K708" s="93"/>
      <c r="L708" s="93"/>
      <c r="M708" s="93"/>
      <c r="N708" s="93"/>
    </row>
    <row r="709" spans="1:28" x14ac:dyDescent="0.25">
      <c r="A709" s="93" t="s">
        <v>879</v>
      </c>
      <c r="B709" s="93"/>
      <c r="C709" s="93"/>
      <c r="D709" s="93"/>
      <c r="E709" s="93"/>
      <c r="F709" s="93"/>
      <c r="G709" s="93"/>
      <c r="H709" s="93"/>
      <c r="I709" s="93"/>
      <c r="J709" s="93"/>
      <c r="K709" s="93"/>
      <c r="L709" s="93"/>
      <c r="M709" s="93"/>
      <c r="N709" s="93"/>
    </row>
    <row r="710" spans="1:28" ht="33.75" x14ac:dyDescent="0.25">
      <c r="A710" s="94" t="s">
        <v>880</v>
      </c>
      <c r="B710" s="95" t="s">
        <v>881</v>
      </c>
      <c r="C710" s="96" t="s">
        <v>882</v>
      </c>
      <c r="D710" s="97" t="s">
        <v>883</v>
      </c>
      <c r="E710" s="97" t="s">
        <v>884</v>
      </c>
      <c r="F710" s="98" t="s">
        <v>885</v>
      </c>
      <c r="G710" s="97" t="s">
        <v>886</v>
      </c>
      <c r="H710" s="98" t="s">
        <v>887</v>
      </c>
      <c r="I710" s="97" t="s">
        <v>888</v>
      </c>
      <c r="J710" s="98" t="s">
        <v>889</v>
      </c>
      <c r="K710" s="97" t="s">
        <v>890</v>
      </c>
      <c r="L710" s="98" t="s">
        <v>891</v>
      </c>
      <c r="M710" s="98" t="s">
        <v>892</v>
      </c>
      <c r="N710" s="98" t="s">
        <v>893</v>
      </c>
    </row>
    <row r="711" spans="1:28" x14ac:dyDescent="0.25">
      <c r="A711" s="99" t="s">
        <v>894</v>
      </c>
      <c r="B711" s="100" t="s">
        <v>895</v>
      </c>
      <c r="C711" s="101" t="s">
        <v>896</v>
      </c>
      <c r="D711" s="99" t="s">
        <v>897</v>
      </c>
      <c r="E711" s="99" t="s">
        <v>898</v>
      </c>
      <c r="F711" s="102">
        <v>1</v>
      </c>
      <c r="G711" s="99" t="s">
        <v>899</v>
      </c>
      <c r="H711" s="102">
        <v>1</v>
      </c>
      <c r="I711" s="99" t="s">
        <v>900</v>
      </c>
      <c r="J711" s="102">
        <v>1</v>
      </c>
      <c r="K711" s="99" t="s">
        <v>901</v>
      </c>
      <c r="L711" s="102">
        <v>1</v>
      </c>
      <c r="M711" s="99" t="s">
        <v>902</v>
      </c>
      <c r="N711" s="102">
        <v>1</v>
      </c>
    </row>
    <row r="712" spans="1:28" x14ac:dyDescent="0.25">
      <c r="A712" s="103" t="s">
        <v>903</v>
      </c>
      <c r="B712" s="104" t="s">
        <v>904</v>
      </c>
      <c r="C712" s="104" t="s">
        <v>905</v>
      </c>
      <c r="D712" s="103" t="s">
        <v>906</v>
      </c>
      <c r="E712" s="103" t="s">
        <v>907</v>
      </c>
      <c r="F712" s="105">
        <v>84</v>
      </c>
      <c r="G712" s="103" t="s">
        <v>908</v>
      </c>
      <c r="H712" s="105">
        <v>28</v>
      </c>
      <c r="I712" s="103" t="s">
        <v>909</v>
      </c>
      <c r="J712" s="105">
        <v>67</v>
      </c>
      <c r="K712" s="103" t="s">
        <v>910</v>
      </c>
      <c r="L712" s="105">
        <v>14</v>
      </c>
      <c r="M712" s="103" t="s">
        <v>911</v>
      </c>
      <c r="N712" s="105">
        <v>4</v>
      </c>
    </row>
    <row r="713" spans="1:28" x14ac:dyDescent="0.25">
      <c r="A713" s="106" t="s">
        <v>912</v>
      </c>
      <c r="B713" s="107" t="s">
        <v>904</v>
      </c>
      <c r="C713" s="107" t="s">
        <v>905</v>
      </c>
      <c r="D713" s="106" t="s">
        <v>906</v>
      </c>
      <c r="E713" s="106" t="s">
        <v>913</v>
      </c>
      <c r="F713" s="108">
        <v>85</v>
      </c>
      <c r="G713" s="106" t="s">
        <v>914</v>
      </c>
      <c r="H713" s="108">
        <v>30</v>
      </c>
      <c r="I713" s="106" t="s">
        <v>915</v>
      </c>
      <c r="J713" s="108">
        <v>68</v>
      </c>
      <c r="K713" s="106" t="s">
        <v>916</v>
      </c>
      <c r="L713" s="108">
        <v>15</v>
      </c>
      <c r="M713" s="106" t="s">
        <v>917</v>
      </c>
      <c r="N713" s="108">
        <v>6</v>
      </c>
    </row>
    <row r="714" spans="1:28" x14ac:dyDescent="0.25">
      <c r="A714" s="109" t="s">
        <v>918</v>
      </c>
      <c r="B714" s="110" t="s">
        <v>919</v>
      </c>
      <c r="C714" s="110" t="s">
        <v>920</v>
      </c>
      <c r="D714" s="109" t="s">
        <v>921</v>
      </c>
      <c r="E714" s="109" t="s">
        <v>922</v>
      </c>
      <c r="F714" s="111">
        <v>264</v>
      </c>
      <c r="G714" s="109" t="s">
        <v>923</v>
      </c>
      <c r="H714" s="111">
        <v>265</v>
      </c>
      <c r="I714" s="109" t="s">
        <v>924</v>
      </c>
      <c r="J714" s="111">
        <v>277</v>
      </c>
      <c r="K714" s="109" t="s">
        <v>925</v>
      </c>
      <c r="L714" s="111">
        <v>282</v>
      </c>
      <c r="M714" s="109" t="s">
        <v>926</v>
      </c>
      <c r="N714" s="111">
        <v>234</v>
      </c>
    </row>
    <row r="715" spans="1:28" x14ac:dyDescent="0.25">
      <c r="A715" s="99" t="s">
        <v>927</v>
      </c>
      <c r="B715" s="100" t="s">
        <v>928</v>
      </c>
      <c r="C715" s="112">
        <v>45</v>
      </c>
      <c r="D715" s="113">
        <v>0.26</v>
      </c>
      <c r="E715" s="99" t="s">
        <v>929</v>
      </c>
      <c r="F715" s="102">
        <v>6900</v>
      </c>
      <c r="G715" s="99" t="s">
        <v>930</v>
      </c>
      <c r="H715" s="102">
        <v>4660</v>
      </c>
      <c r="I715" s="99" t="s">
        <v>931</v>
      </c>
      <c r="J715" s="102">
        <v>6890</v>
      </c>
      <c r="K715" s="99" t="s">
        <v>932</v>
      </c>
      <c r="L715" s="102">
        <v>4890</v>
      </c>
      <c r="M715" s="99" t="s">
        <v>933</v>
      </c>
      <c r="N715" s="102">
        <v>2340</v>
      </c>
    </row>
    <row r="716" spans="1:28" x14ac:dyDescent="0.25">
      <c r="A716" s="103" t="s">
        <v>934</v>
      </c>
      <c r="B716" s="104" t="s">
        <v>935</v>
      </c>
      <c r="C716" s="114">
        <v>100</v>
      </c>
      <c r="D716" s="115">
        <v>0.32</v>
      </c>
      <c r="E716" s="103" t="s">
        <v>936</v>
      </c>
      <c r="F716" s="116">
        <v>10800</v>
      </c>
      <c r="G716" s="103" t="s">
        <v>937</v>
      </c>
      <c r="H716" s="116">
        <v>10200</v>
      </c>
      <c r="I716" s="103" t="s">
        <v>938</v>
      </c>
      <c r="J716" s="116">
        <v>11300</v>
      </c>
      <c r="K716" s="103" t="s">
        <v>939</v>
      </c>
      <c r="L716" s="116">
        <v>11000</v>
      </c>
      <c r="M716" s="103" t="s">
        <v>940</v>
      </c>
      <c r="N716" s="105">
        <v>8450</v>
      </c>
    </row>
    <row r="717" spans="1:28" x14ac:dyDescent="0.25">
      <c r="A717" s="106" t="s">
        <v>941</v>
      </c>
      <c r="B717" s="107" t="s">
        <v>942</v>
      </c>
      <c r="C717" s="117">
        <v>640</v>
      </c>
      <c r="D717" s="118">
        <v>0.25</v>
      </c>
      <c r="E717" s="106" t="s">
        <v>943</v>
      </c>
      <c r="F717" s="119">
        <v>10900</v>
      </c>
      <c r="G717" s="106" t="s">
        <v>944</v>
      </c>
      <c r="H717" s="119">
        <v>13900</v>
      </c>
      <c r="I717" s="106" t="s">
        <v>945</v>
      </c>
      <c r="J717" s="119">
        <v>11700</v>
      </c>
      <c r="K717" s="106" t="s">
        <v>946</v>
      </c>
      <c r="L717" s="119">
        <v>14200</v>
      </c>
      <c r="M717" s="106" t="s">
        <v>947</v>
      </c>
      <c r="N717" s="119">
        <v>15900</v>
      </c>
    </row>
    <row r="718" spans="1:28" x14ac:dyDescent="0.25">
      <c r="A718" s="103" t="s">
        <v>948</v>
      </c>
      <c r="B718" s="120" t="s">
        <v>949</v>
      </c>
      <c r="C718" s="121">
        <v>85</v>
      </c>
      <c r="D718" s="115">
        <v>0.3</v>
      </c>
      <c r="E718" s="103" t="s">
        <v>950</v>
      </c>
      <c r="F718" s="105">
        <v>6490</v>
      </c>
      <c r="G718" s="103" t="s">
        <v>951</v>
      </c>
      <c r="H718" s="105">
        <v>5820</v>
      </c>
      <c r="I718" s="103" t="s">
        <v>952</v>
      </c>
      <c r="J718" s="105">
        <v>6730</v>
      </c>
      <c r="K718" s="103" t="s">
        <v>953</v>
      </c>
      <c r="L718" s="105">
        <v>6250</v>
      </c>
      <c r="M718" s="103" t="s">
        <v>954</v>
      </c>
      <c r="N718" s="105">
        <v>4470</v>
      </c>
    </row>
    <row r="719" spans="1:28" x14ac:dyDescent="0.25">
      <c r="A719" s="106" t="s">
        <v>955</v>
      </c>
      <c r="B719" s="122" t="s">
        <v>956</v>
      </c>
      <c r="C719" s="117">
        <v>190</v>
      </c>
      <c r="D719" s="118">
        <v>0.31</v>
      </c>
      <c r="E719" s="106" t="s">
        <v>957</v>
      </c>
      <c r="F719" s="108">
        <v>7710</v>
      </c>
      <c r="G719" s="106" t="s">
        <v>958</v>
      </c>
      <c r="H719" s="108">
        <v>8590</v>
      </c>
      <c r="I719" s="106" t="s">
        <v>959</v>
      </c>
      <c r="J719" s="108">
        <v>8190</v>
      </c>
      <c r="K719" s="106" t="s">
        <v>960</v>
      </c>
      <c r="L719" s="108">
        <v>9020</v>
      </c>
      <c r="M719" s="106" t="s">
        <v>961</v>
      </c>
      <c r="N719" s="108">
        <v>8550</v>
      </c>
    </row>
    <row r="720" spans="1:28" x14ac:dyDescent="0.25">
      <c r="A720" s="109" t="s">
        <v>962</v>
      </c>
      <c r="B720" s="123" t="s">
        <v>963</v>
      </c>
      <c r="C720" s="124">
        <v>1020</v>
      </c>
      <c r="D720" s="125">
        <v>0.2</v>
      </c>
      <c r="E720" s="109" t="s">
        <v>964</v>
      </c>
      <c r="F720" s="111">
        <v>5860</v>
      </c>
      <c r="G720" s="109" t="s">
        <v>965</v>
      </c>
      <c r="H720" s="111">
        <v>7670</v>
      </c>
      <c r="I720" s="109" t="s">
        <v>966</v>
      </c>
      <c r="J720" s="111">
        <v>6310</v>
      </c>
      <c r="K720" s="109" t="s">
        <v>967</v>
      </c>
      <c r="L720" s="111">
        <v>7810</v>
      </c>
      <c r="M720" s="109" t="s">
        <v>968</v>
      </c>
      <c r="N720" s="111">
        <v>8980</v>
      </c>
    </row>
    <row r="721" spans="1:14" x14ac:dyDescent="0.25">
      <c r="A721" s="99" t="s">
        <v>969</v>
      </c>
      <c r="B721" s="100" t="s">
        <v>970</v>
      </c>
      <c r="C721" s="112">
        <v>1.7</v>
      </c>
      <c r="D721" s="113">
        <v>0.15</v>
      </c>
      <c r="E721" s="99" t="s">
        <v>971</v>
      </c>
      <c r="F721" s="102">
        <v>543</v>
      </c>
      <c r="G721" s="99" t="s">
        <v>971</v>
      </c>
      <c r="H721" s="102">
        <v>148</v>
      </c>
      <c r="I721" s="99" t="s">
        <v>972</v>
      </c>
      <c r="J721" s="102">
        <v>192</v>
      </c>
      <c r="K721" s="99" t="s">
        <v>973</v>
      </c>
      <c r="L721" s="102">
        <v>26</v>
      </c>
      <c r="M721" s="99" t="s">
        <v>974</v>
      </c>
      <c r="N721" s="102">
        <v>20</v>
      </c>
    </row>
    <row r="722" spans="1:14" x14ac:dyDescent="0.25">
      <c r="A722" s="103" t="s">
        <v>975</v>
      </c>
      <c r="B722" s="104" t="s">
        <v>976</v>
      </c>
      <c r="C722" s="121">
        <v>11.9</v>
      </c>
      <c r="D722" s="115">
        <v>0.21</v>
      </c>
      <c r="E722" s="103" t="s">
        <v>977</v>
      </c>
      <c r="F722" s="105">
        <v>5280</v>
      </c>
      <c r="G722" s="103" t="s">
        <v>950</v>
      </c>
      <c r="H722" s="105">
        <v>1760</v>
      </c>
      <c r="I722" s="103" t="s">
        <v>978</v>
      </c>
      <c r="J722" s="105">
        <v>4200</v>
      </c>
      <c r="K722" s="103" t="s">
        <v>979</v>
      </c>
      <c r="L722" s="105">
        <v>832</v>
      </c>
      <c r="M722" s="103" t="s">
        <v>980</v>
      </c>
      <c r="N722" s="105">
        <v>262</v>
      </c>
    </row>
    <row r="723" spans="1:14" x14ac:dyDescent="0.25">
      <c r="A723" s="106" t="s">
        <v>981</v>
      </c>
      <c r="B723" s="122" t="s">
        <v>982</v>
      </c>
      <c r="C723" s="126">
        <v>1</v>
      </c>
      <c r="D723" s="118">
        <v>0.17</v>
      </c>
      <c r="E723" s="106" t="s">
        <v>983</v>
      </c>
      <c r="F723" s="108">
        <v>218</v>
      </c>
      <c r="G723" s="106" t="s">
        <v>983</v>
      </c>
      <c r="H723" s="108">
        <v>59</v>
      </c>
      <c r="I723" s="106" t="s">
        <v>984</v>
      </c>
      <c r="J723" s="108">
        <v>70</v>
      </c>
      <c r="K723" s="106" t="s">
        <v>985</v>
      </c>
      <c r="L723" s="108">
        <v>10</v>
      </c>
      <c r="M723" s="106" t="s">
        <v>986</v>
      </c>
      <c r="N723" s="108">
        <v>8</v>
      </c>
    </row>
    <row r="724" spans="1:14" x14ac:dyDescent="0.25">
      <c r="A724" s="103" t="s">
        <v>987</v>
      </c>
      <c r="B724" s="120" t="s">
        <v>988</v>
      </c>
      <c r="C724" s="121">
        <v>3.4</v>
      </c>
      <c r="D724" s="115">
        <v>0.21</v>
      </c>
      <c r="E724" s="103" t="s">
        <v>989</v>
      </c>
      <c r="F724" s="105">
        <v>945</v>
      </c>
      <c r="G724" s="103" t="s">
        <v>990</v>
      </c>
      <c r="H724" s="105">
        <v>258</v>
      </c>
      <c r="I724" s="103" t="s">
        <v>991</v>
      </c>
      <c r="J724" s="105">
        <v>426</v>
      </c>
      <c r="K724" s="103" t="s">
        <v>992</v>
      </c>
      <c r="L724" s="105">
        <v>48</v>
      </c>
      <c r="M724" s="103" t="s">
        <v>993</v>
      </c>
      <c r="N724" s="105">
        <v>36</v>
      </c>
    </row>
    <row r="725" spans="1:14" x14ac:dyDescent="0.25">
      <c r="A725" s="106" t="s">
        <v>994</v>
      </c>
      <c r="B725" s="122" t="s">
        <v>995</v>
      </c>
      <c r="C725" s="126">
        <v>1.3</v>
      </c>
      <c r="D725" s="118">
        <v>0.15</v>
      </c>
      <c r="E725" s="106" t="s">
        <v>996</v>
      </c>
      <c r="F725" s="108">
        <v>292</v>
      </c>
      <c r="G725" s="106" t="s">
        <v>996</v>
      </c>
      <c r="H725" s="108">
        <v>79</v>
      </c>
      <c r="I725" s="106" t="s">
        <v>997</v>
      </c>
      <c r="J725" s="108">
        <v>98</v>
      </c>
      <c r="K725" s="106" t="s">
        <v>998</v>
      </c>
      <c r="L725" s="108">
        <v>14</v>
      </c>
      <c r="M725" s="106" t="s">
        <v>999</v>
      </c>
      <c r="N725" s="108">
        <v>11</v>
      </c>
    </row>
    <row r="726" spans="1:14" x14ac:dyDescent="0.25">
      <c r="A726" s="103" t="s">
        <v>1000</v>
      </c>
      <c r="B726" s="120" t="s">
        <v>1001</v>
      </c>
      <c r="C726" s="121">
        <v>4</v>
      </c>
      <c r="D726" s="115">
        <v>0.23</v>
      </c>
      <c r="E726" s="103" t="s">
        <v>1002</v>
      </c>
      <c r="F726" s="105">
        <v>1350</v>
      </c>
      <c r="G726" s="103" t="s">
        <v>1003</v>
      </c>
      <c r="H726" s="105">
        <v>370</v>
      </c>
      <c r="I726" s="103" t="s">
        <v>1004</v>
      </c>
      <c r="J726" s="105">
        <v>659</v>
      </c>
      <c r="K726" s="103" t="s">
        <v>1005</v>
      </c>
      <c r="L726" s="105">
        <v>72</v>
      </c>
      <c r="M726" s="103" t="s">
        <v>1006</v>
      </c>
      <c r="N726" s="105">
        <v>51</v>
      </c>
    </row>
    <row r="727" spans="1:14" x14ac:dyDescent="0.25">
      <c r="A727" s="106" t="s">
        <v>1007</v>
      </c>
      <c r="B727" s="122" t="s">
        <v>1008</v>
      </c>
      <c r="C727" s="126">
        <v>5.9</v>
      </c>
      <c r="D727" s="118">
        <v>0.2</v>
      </c>
      <c r="E727" s="106" t="s">
        <v>1009</v>
      </c>
      <c r="F727" s="108">
        <v>1870</v>
      </c>
      <c r="G727" s="106" t="s">
        <v>1010</v>
      </c>
      <c r="H727" s="108">
        <v>527</v>
      </c>
      <c r="I727" s="106" t="s">
        <v>1011</v>
      </c>
      <c r="J727" s="108">
        <v>1120</v>
      </c>
      <c r="K727" s="106" t="s">
        <v>1012</v>
      </c>
      <c r="L727" s="108">
        <v>121</v>
      </c>
      <c r="M727" s="106" t="s">
        <v>1013</v>
      </c>
      <c r="N727" s="108">
        <v>74</v>
      </c>
    </row>
    <row r="728" spans="1:14" x14ac:dyDescent="0.25">
      <c r="A728" s="103" t="s">
        <v>1014</v>
      </c>
      <c r="B728" s="120" t="s">
        <v>1015</v>
      </c>
      <c r="C728" s="121">
        <v>4.3</v>
      </c>
      <c r="D728" s="115">
        <v>0.17</v>
      </c>
      <c r="E728" s="103" t="s">
        <v>1016</v>
      </c>
      <c r="F728" s="105">
        <v>1230</v>
      </c>
      <c r="G728" s="103" t="s">
        <v>1017</v>
      </c>
      <c r="H728" s="105">
        <v>338</v>
      </c>
      <c r="I728" s="103" t="s">
        <v>1018</v>
      </c>
      <c r="J728" s="105">
        <v>624</v>
      </c>
      <c r="K728" s="103" t="s">
        <v>1019</v>
      </c>
      <c r="L728" s="105">
        <v>67</v>
      </c>
      <c r="M728" s="103" t="s">
        <v>1020</v>
      </c>
      <c r="N728" s="105">
        <v>47</v>
      </c>
    </row>
    <row r="729" spans="1:14" x14ac:dyDescent="0.25">
      <c r="A729" s="106" t="s">
        <v>1021</v>
      </c>
      <c r="B729" s="122" t="s">
        <v>1022</v>
      </c>
      <c r="C729" s="126">
        <v>9.1999999999999993</v>
      </c>
      <c r="D729" s="118">
        <v>0.16</v>
      </c>
      <c r="E729" s="106" t="s">
        <v>1023</v>
      </c>
      <c r="F729" s="108">
        <v>2550</v>
      </c>
      <c r="G729" s="106" t="s">
        <v>1024</v>
      </c>
      <c r="H729" s="108">
        <v>782</v>
      </c>
      <c r="I729" s="106" t="s">
        <v>1025</v>
      </c>
      <c r="J729" s="108">
        <v>1850</v>
      </c>
      <c r="K729" s="106" t="s">
        <v>1026</v>
      </c>
      <c r="L729" s="108">
        <v>271</v>
      </c>
      <c r="M729" s="106" t="s">
        <v>1027</v>
      </c>
      <c r="N729" s="108">
        <v>111</v>
      </c>
    </row>
    <row r="730" spans="1:14" x14ac:dyDescent="0.25">
      <c r="A730" s="103" t="s">
        <v>1028</v>
      </c>
      <c r="B730" s="120" t="s">
        <v>1029</v>
      </c>
      <c r="C730" s="121">
        <v>17.2</v>
      </c>
      <c r="D730" s="115">
        <v>0.19</v>
      </c>
      <c r="E730" s="103" t="s">
        <v>1030</v>
      </c>
      <c r="F730" s="105">
        <v>5020</v>
      </c>
      <c r="G730" s="103" t="s">
        <v>1031</v>
      </c>
      <c r="H730" s="105">
        <v>1980</v>
      </c>
      <c r="I730" s="103" t="s">
        <v>932</v>
      </c>
      <c r="J730" s="105">
        <v>4390</v>
      </c>
      <c r="K730" s="103" t="s">
        <v>1032</v>
      </c>
      <c r="L730" s="105">
        <v>1370</v>
      </c>
      <c r="M730" s="103" t="s">
        <v>1033</v>
      </c>
      <c r="N730" s="105">
        <v>356</v>
      </c>
    </row>
    <row r="731" spans="1:14" x14ac:dyDescent="0.25">
      <c r="A731" s="106" t="s">
        <v>1034</v>
      </c>
      <c r="B731" s="122" t="s">
        <v>1035</v>
      </c>
      <c r="C731" s="126">
        <v>1.9</v>
      </c>
      <c r="D731" s="118">
        <v>0.22</v>
      </c>
      <c r="E731" s="106" t="s">
        <v>1036</v>
      </c>
      <c r="F731" s="108">
        <v>469</v>
      </c>
      <c r="G731" s="106" t="s">
        <v>1036</v>
      </c>
      <c r="H731" s="108">
        <v>127</v>
      </c>
      <c r="I731" s="106" t="s">
        <v>1037</v>
      </c>
      <c r="J731" s="108">
        <v>170</v>
      </c>
      <c r="K731" s="106" t="s">
        <v>1038</v>
      </c>
      <c r="L731" s="108">
        <v>22</v>
      </c>
      <c r="M731" s="106" t="s">
        <v>1039</v>
      </c>
      <c r="N731" s="108">
        <v>18</v>
      </c>
    </row>
    <row r="732" spans="1:14" ht="18" x14ac:dyDescent="0.25">
      <c r="A732" s="103" t="s">
        <v>1040</v>
      </c>
      <c r="B732" s="120" t="s">
        <v>1041</v>
      </c>
      <c r="C732" s="121">
        <v>5.9</v>
      </c>
      <c r="D732" s="115">
        <v>0.28999999999999998</v>
      </c>
      <c r="E732" s="103" t="s">
        <v>1042</v>
      </c>
      <c r="F732" s="105">
        <v>1860</v>
      </c>
      <c r="G732" s="103" t="s">
        <v>1043</v>
      </c>
      <c r="H732" s="105">
        <v>525</v>
      </c>
      <c r="I732" s="103" t="s">
        <v>1044</v>
      </c>
      <c r="J732" s="105">
        <v>1110</v>
      </c>
      <c r="K732" s="103" t="s">
        <v>1045</v>
      </c>
      <c r="L732" s="105">
        <v>120</v>
      </c>
      <c r="M732" s="103" t="s">
        <v>1046</v>
      </c>
      <c r="N732" s="105">
        <v>73</v>
      </c>
    </row>
    <row r="733" spans="1:14" ht="18" x14ac:dyDescent="0.25">
      <c r="A733" s="127" t="s">
        <v>1047</v>
      </c>
      <c r="B733" s="127" t="s">
        <v>1048</v>
      </c>
      <c r="C733" s="128" t="s">
        <v>1049</v>
      </c>
      <c r="D733" s="129">
        <v>0.04</v>
      </c>
      <c r="E733" s="128" t="s">
        <v>1050</v>
      </c>
      <c r="F733" s="130">
        <v>5</v>
      </c>
      <c r="G733" s="128" t="s">
        <v>1050</v>
      </c>
      <c r="H733" s="130">
        <v>1</v>
      </c>
      <c r="I733" s="128" t="s">
        <v>1051</v>
      </c>
      <c r="J733" s="130">
        <v>2</v>
      </c>
      <c r="K733" s="128" t="s">
        <v>1052</v>
      </c>
      <c r="L733" s="131" t="s">
        <v>1053</v>
      </c>
      <c r="M733" s="128" t="s">
        <v>1054</v>
      </c>
      <c r="N733" s="131" t="s">
        <v>1053</v>
      </c>
    </row>
    <row r="734" spans="1:14" x14ac:dyDescent="0.25">
      <c r="A734" s="99" t="s">
        <v>1055</v>
      </c>
      <c r="B734" s="100" t="s">
        <v>1056</v>
      </c>
      <c r="C734" s="132">
        <v>222</v>
      </c>
      <c r="D734" s="113">
        <v>0.18</v>
      </c>
      <c r="E734" s="99" t="s">
        <v>1057</v>
      </c>
      <c r="F734" s="133">
        <v>10800</v>
      </c>
      <c r="G734" s="99" t="s">
        <v>1058</v>
      </c>
      <c r="H734" s="133">
        <v>12400</v>
      </c>
      <c r="I734" s="99" t="s">
        <v>1059</v>
      </c>
      <c r="J734" s="133">
        <v>11500</v>
      </c>
      <c r="K734" s="99" t="s">
        <v>945</v>
      </c>
      <c r="L734" s="133">
        <v>13000</v>
      </c>
      <c r="M734" s="99" t="s">
        <v>1060</v>
      </c>
      <c r="N734" s="133">
        <v>12700</v>
      </c>
    </row>
    <row r="735" spans="1:14" x14ac:dyDescent="0.25">
      <c r="A735" s="103" t="s">
        <v>1061</v>
      </c>
      <c r="B735" s="104" t="s">
        <v>1062</v>
      </c>
      <c r="C735" s="121">
        <v>5.2</v>
      </c>
      <c r="D735" s="115">
        <v>0.11</v>
      </c>
      <c r="E735" s="103" t="s">
        <v>1063</v>
      </c>
      <c r="F735" s="134">
        <v>2430</v>
      </c>
      <c r="G735" s="103" t="s">
        <v>1064</v>
      </c>
      <c r="H735" s="134">
        <v>677</v>
      </c>
      <c r="I735" s="103" t="s">
        <v>1065</v>
      </c>
      <c r="J735" s="135">
        <v>1360</v>
      </c>
      <c r="K735" s="103" t="s">
        <v>1066</v>
      </c>
      <c r="L735" s="134">
        <v>145</v>
      </c>
      <c r="M735" s="103" t="s">
        <v>1067</v>
      </c>
      <c r="N735" s="134">
        <v>94</v>
      </c>
    </row>
    <row r="736" spans="1:14" x14ac:dyDescent="0.25">
      <c r="A736" s="106" t="s">
        <v>1068</v>
      </c>
      <c r="B736" s="107" t="s">
        <v>1069</v>
      </c>
      <c r="C736" s="126">
        <v>2.8</v>
      </c>
      <c r="D736" s="118">
        <v>0.02</v>
      </c>
      <c r="E736" s="106" t="s">
        <v>1070</v>
      </c>
      <c r="F736" s="136">
        <v>427</v>
      </c>
      <c r="G736" s="106" t="s">
        <v>1070</v>
      </c>
      <c r="H736" s="136">
        <v>116</v>
      </c>
      <c r="I736" s="106" t="s">
        <v>1071</v>
      </c>
      <c r="J736" s="136">
        <v>177</v>
      </c>
      <c r="K736" s="106" t="s">
        <v>1072</v>
      </c>
      <c r="L736" s="136">
        <v>21</v>
      </c>
      <c r="M736" s="106" t="s">
        <v>1073</v>
      </c>
      <c r="N736" s="136">
        <v>16</v>
      </c>
    </row>
    <row r="737" spans="1:14" x14ac:dyDescent="0.25">
      <c r="A737" s="103" t="s">
        <v>1074</v>
      </c>
      <c r="B737" s="120" t="s">
        <v>1075</v>
      </c>
      <c r="C737" s="121">
        <v>28.2</v>
      </c>
      <c r="D737" s="115">
        <v>0.23</v>
      </c>
      <c r="E737" s="103" t="s">
        <v>1076</v>
      </c>
      <c r="F737" s="134">
        <v>6090</v>
      </c>
      <c r="G737" s="103" t="s">
        <v>1077</v>
      </c>
      <c r="H737" s="135">
        <v>3170</v>
      </c>
      <c r="I737" s="103" t="s">
        <v>1078</v>
      </c>
      <c r="J737" s="135">
        <v>5800</v>
      </c>
      <c r="K737" s="103" t="s">
        <v>1079</v>
      </c>
      <c r="L737" s="134">
        <v>2980</v>
      </c>
      <c r="M737" s="103" t="s">
        <v>1080</v>
      </c>
      <c r="N737" s="134">
        <v>967</v>
      </c>
    </row>
    <row r="738" spans="1:14" x14ac:dyDescent="0.25">
      <c r="A738" s="106" t="s">
        <v>1081</v>
      </c>
      <c r="B738" s="122" t="s">
        <v>1082</v>
      </c>
      <c r="C738" s="126">
        <v>9.6999999999999993</v>
      </c>
      <c r="D738" s="118">
        <v>0.19</v>
      </c>
      <c r="E738" s="106" t="s">
        <v>1083</v>
      </c>
      <c r="F738" s="136">
        <v>3580</v>
      </c>
      <c r="G738" s="106" t="s">
        <v>1084</v>
      </c>
      <c r="H738" s="137">
        <v>1120</v>
      </c>
      <c r="I738" s="106" t="s">
        <v>1085</v>
      </c>
      <c r="J738" s="137">
        <v>2660</v>
      </c>
      <c r="K738" s="106" t="s">
        <v>1086</v>
      </c>
      <c r="L738" s="136">
        <v>412</v>
      </c>
      <c r="M738" s="106" t="s">
        <v>1087</v>
      </c>
      <c r="N738" s="136">
        <v>160</v>
      </c>
    </row>
    <row r="739" spans="1:14" x14ac:dyDescent="0.25">
      <c r="A739" s="103" t="s">
        <v>1088</v>
      </c>
      <c r="B739" s="120" t="s">
        <v>1089</v>
      </c>
      <c r="C739" s="121">
        <v>13.4</v>
      </c>
      <c r="D739" s="115">
        <v>0.16</v>
      </c>
      <c r="E739" s="103" t="s">
        <v>1090</v>
      </c>
      <c r="F739" s="134">
        <v>3710</v>
      </c>
      <c r="G739" s="103" t="s">
        <v>1091</v>
      </c>
      <c r="H739" s="135">
        <v>1300</v>
      </c>
      <c r="I739" s="103" t="s">
        <v>907</v>
      </c>
      <c r="J739" s="135">
        <v>3050</v>
      </c>
      <c r="K739" s="103" t="s">
        <v>1092</v>
      </c>
      <c r="L739" s="134">
        <v>703</v>
      </c>
      <c r="M739" s="103" t="s">
        <v>1093</v>
      </c>
      <c r="N739" s="134">
        <v>201</v>
      </c>
    </row>
    <row r="740" spans="1:14" x14ac:dyDescent="0.25">
      <c r="A740" s="106" t="s">
        <v>1094</v>
      </c>
      <c r="B740" s="122" t="s">
        <v>1095</v>
      </c>
      <c r="C740" s="126">
        <v>3.5</v>
      </c>
      <c r="D740" s="118">
        <v>0.13</v>
      </c>
      <c r="E740" s="106" t="s">
        <v>1096</v>
      </c>
      <c r="F740" s="136">
        <v>1200</v>
      </c>
      <c r="G740" s="106" t="s">
        <v>1097</v>
      </c>
      <c r="H740" s="136">
        <v>328</v>
      </c>
      <c r="I740" s="106" t="s">
        <v>1098</v>
      </c>
      <c r="J740" s="136">
        <v>549</v>
      </c>
      <c r="K740" s="106" t="s">
        <v>1099</v>
      </c>
      <c r="L740" s="136">
        <v>62</v>
      </c>
      <c r="M740" s="106" t="s">
        <v>898</v>
      </c>
      <c r="N740" s="136">
        <v>46</v>
      </c>
    </row>
    <row r="741" spans="1:14" x14ac:dyDescent="0.25">
      <c r="A741" s="103" t="s">
        <v>1100</v>
      </c>
      <c r="B741" s="104" t="s">
        <v>1101</v>
      </c>
      <c r="C741" s="121">
        <v>47.1</v>
      </c>
      <c r="D741" s="115">
        <v>0.16</v>
      </c>
      <c r="E741" s="103" t="s">
        <v>1102</v>
      </c>
      <c r="F741" s="134">
        <v>6940</v>
      </c>
      <c r="G741" s="103" t="s">
        <v>1103</v>
      </c>
      <c r="H741" s="135">
        <v>4800</v>
      </c>
      <c r="I741" s="103" t="s">
        <v>1104</v>
      </c>
      <c r="J741" s="135">
        <v>6960</v>
      </c>
      <c r="K741" s="103" t="s">
        <v>1105</v>
      </c>
      <c r="L741" s="134">
        <v>5060</v>
      </c>
      <c r="M741" s="103" t="s">
        <v>1106</v>
      </c>
      <c r="N741" s="135">
        <v>2500</v>
      </c>
    </row>
    <row r="742" spans="1:14" x14ac:dyDescent="0.25">
      <c r="A742" s="106" t="s">
        <v>1107</v>
      </c>
      <c r="B742" s="122" t="s">
        <v>1108</v>
      </c>
      <c r="C742" s="126">
        <v>0.4</v>
      </c>
      <c r="D742" s="118">
        <v>0.04</v>
      </c>
      <c r="E742" s="106" t="s">
        <v>1109</v>
      </c>
      <c r="F742" s="136">
        <v>60</v>
      </c>
      <c r="G742" s="106" t="s">
        <v>1109</v>
      </c>
      <c r="H742" s="136">
        <v>16</v>
      </c>
      <c r="I742" s="106" t="s">
        <v>1110</v>
      </c>
      <c r="J742" s="136">
        <v>18</v>
      </c>
      <c r="K742" s="106" t="s">
        <v>1111</v>
      </c>
      <c r="L742" s="136">
        <v>3</v>
      </c>
      <c r="M742" s="106" t="s">
        <v>1112</v>
      </c>
      <c r="N742" s="136">
        <v>2</v>
      </c>
    </row>
    <row r="743" spans="1:14" x14ac:dyDescent="0.25">
      <c r="A743" s="103" t="s">
        <v>1113</v>
      </c>
      <c r="B743" s="120" t="s">
        <v>1114</v>
      </c>
      <c r="C743" s="121">
        <v>1.5</v>
      </c>
      <c r="D743" s="115">
        <v>0.1</v>
      </c>
      <c r="E743" s="103" t="s">
        <v>1115</v>
      </c>
      <c r="F743" s="134">
        <v>506</v>
      </c>
      <c r="G743" s="103" t="s">
        <v>1115</v>
      </c>
      <c r="H743" s="134">
        <v>138</v>
      </c>
      <c r="I743" s="103" t="s">
        <v>1116</v>
      </c>
      <c r="J743" s="134">
        <v>174</v>
      </c>
      <c r="K743" s="103" t="s">
        <v>1117</v>
      </c>
      <c r="L743" s="134">
        <v>24</v>
      </c>
      <c r="M743" s="103" t="s">
        <v>1118</v>
      </c>
      <c r="N743" s="134">
        <v>19</v>
      </c>
    </row>
    <row r="744" spans="1:14" x14ac:dyDescent="0.25">
      <c r="A744" s="106" t="s">
        <v>1119</v>
      </c>
      <c r="B744" s="122" t="s">
        <v>1120</v>
      </c>
      <c r="C744" s="106" t="s">
        <v>1121</v>
      </c>
      <c r="D744" s="118">
        <v>0.02</v>
      </c>
      <c r="E744" s="106" t="s">
        <v>1122</v>
      </c>
      <c r="F744" s="136">
        <v>13</v>
      </c>
      <c r="G744" s="106" t="s">
        <v>1122</v>
      </c>
      <c r="H744" s="136">
        <v>4</v>
      </c>
      <c r="I744" s="106" t="s">
        <v>1123</v>
      </c>
      <c r="J744" s="136">
        <v>4</v>
      </c>
      <c r="K744" s="106" t="s">
        <v>1124</v>
      </c>
      <c r="L744" s="138" t="s">
        <v>1125</v>
      </c>
      <c r="M744" s="106" t="s">
        <v>1126</v>
      </c>
      <c r="N744" s="138" t="s">
        <v>1125</v>
      </c>
    </row>
    <row r="745" spans="1:14" x14ac:dyDescent="0.25">
      <c r="A745" s="103" t="s">
        <v>1127</v>
      </c>
      <c r="B745" s="120" t="s">
        <v>1128</v>
      </c>
      <c r="C745" s="121">
        <v>28.2</v>
      </c>
      <c r="D745" s="115">
        <v>0.27</v>
      </c>
      <c r="E745" s="103" t="s">
        <v>1129</v>
      </c>
      <c r="F745" s="134">
        <v>5080</v>
      </c>
      <c r="G745" s="103" t="s">
        <v>1130</v>
      </c>
      <c r="H745" s="135">
        <v>2640</v>
      </c>
      <c r="I745" s="103" t="s">
        <v>1131</v>
      </c>
      <c r="J745" s="135">
        <v>4830</v>
      </c>
      <c r="K745" s="103" t="s">
        <v>1132</v>
      </c>
      <c r="L745" s="134">
        <v>2480</v>
      </c>
      <c r="M745" s="103" t="s">
        <v>1133</v>
      </c>
      <c r="N745" s="134">
        <v>806</v>
      </c>
    </row>
    <row r="746" spans="1:14" x14ac:dyDescent="0.25">
      <c r="A746" s="106" t="s">
        <v>1134</v>
      </c>
      <c r="B746" s="122" t="s">
        <v>1135</v>
      </c>
      <c r="C746" s="126">
        <v>38.9</v>
      </c>
      <c r="D746" s="118">
        <v>0.26</v>
      </c>
      <c r="E746" s="106" t="s">
        <v>1136</v>
      </c>
      <c r="F746" s="136">
        <v>5360</v>
      </c>
      <c r="G746" s="106" t="s">
        <v>1137</v>
      </c>
      <c r="H746" s="137">
        <v>3350</v>
      </c>
      <c r="I746" s="106" t="s">
        <v>1138</v>
      </c>
      <c r="J746" s="137">
        <v>5280</v>
      </c>
      <c r="K746" s="106" t="s">
        <v>1139</v>
      </c>
      <c r="L746" s="136">
        <v>3440</v>
      </c>
      <c r="M746" s="106" t="s">
        <v>1140</v>
      </c>
      <c r="N746" s="137">
        <v>1460</v>
      </c>
    </row>
    <row r="747" spans="1:14" x14ac:dyDescent="0.25">
      <c r="A747" s="103" t="s">
        <v>1141</v>
      </c>
      <c r="B747" s="120" t="s">
        <v>1142</v>
      </c>
      <c r="C747" s="121">
        <v>13.1</v>
      </c>
      <c r="D747" s="115">
        <v>0.23</v>
      </c>
      <c r="E747" s="103" t="s">
        <v>1143</v>
      </c>
      <c r="F747" s="134">
        <v>3480</v>
      </c>
      <c r="G747" s="103" t="s">
        <v>1144</v>
      </c>
      <c r="H747" s="135">
        <v>1210</v>
      </c>
      <c r="I747" s="103" t="s">
        <v>1145</v>
      </c>
      <c r="J747" s="135">
        <v>2840</v>
      </c>
      <c r="K747" s="103" t="s">
        <v>1146</v>
      </c>
      <c r="L747" s="134">
        <v>636</v>
      </c>
      <c r="M747" s="103" t="s">
        <v>1147</v>
      </c>
      <c r="N747" s="134">
        <v>185</v>
      </c>
    </row>
    <row r="748" spans="1:14" x14ac:dyDescent="0.25">
      <c r="A748" s="106" t="s">
        <v>1148</v>
      </c>
      <c r="B748" s="122" t="s">
        <v>1149</v>
      </c>
      <c r="C748" s="126">
        <v>11</v>
      </c>
      <c r="D748" s="107" t="s">
        <v>1150</v>
      </c>
      <c r="E748" s="106" t="s">
        <v>1151</v>
      </c>
      <c r="F748" s="136">
        <v>4110</v>
      </c>
      <c r="G748" s="106" t="s">
        <v>1152</v>
      </c>
      <c r="H748" s="137">
        <v>1330</v>
      </c>
      <c r="I748" s="106" t="s">
        <v>1153</v>
      </c>
      <c r="J748" s="137">
        <v>3190</v>
      </c>
      <c r="K748" s="106" t="s">
        <v>1154</v>
      </c>
      <c r="L748" s="136">
        <v>573</v>
      </c>
      <c r="M748" s="106" t="s">
        <v>1155</v>
      </c>
      <c r="N748" s="136">
        <v>195</v>
      </c>
    </row>
    <row r="749" spans="1:14" x14ac:dyDescent="0.25">
      <c r="A749" s="103" t="s">
        <v>1156</v>
      </c>
      <c r="B749" s="120" t="s">
        <v>1157</v>
      </c>
      <c r="C749" s="114">
        <v>242</v>
      </c>
      <c r="D749" s="115">
        <v>0.24</v>
      </c>
      <c r="E749" s="103" t="s">
        <v>1102</v>
      </c>
      <c r="F749" s="134">
        <v>6940</v>
      </c>
      <c r="G749" s="103" t="s">
        <v>1158</v>
      </c>
      <c r="H749" s="135">
        <v>8060</v>
      </c>
      <c r="I749" s="103" t="s">
        <v>1159</v>
      </c>
      <c r="J749" s="135">
        <v>7400</v>
      </c>
      <c r="K749" s="103" t="s">
        <v>1160</v>
      </c>
      <c r="L749" s="134">
        <v>8400</v>
      </c>
      <c r="M749" s="103" t="s">
        <v>1161</v>
      </c>
      <c r="N749" s="135">
        <v>8380</v>
      </c>
    </row>
    <row r="750" spans="1:14" x14ac:dyDescent="0.25">
      <c r="A750" s="106" t="s">
        <v>1162</v>
      </c>
      <c r="B750" s="122" t="s">
        <v>1163</v>
      </c>
      <c r="C750" s="126">
        <v>6.5</v>
      </c>
      <c r="D750" s="107" t="s">
        <v>1164</v>
      </c>
      <c r="E750" s="106" t="s">
        <v>1165</v>
      </c>
      <c r="F750" s="136">
        <v>2510</v>
      </c>
      <c r="G750" s="106" t="s">
        <v>1166</v>
      </c>
      <c r="H750" s="136">
        <v>716</v>
      </c>
      <c r="I750" s="106" t="s">
        <v>1167</v>
      </c>
      <c r="J750" s="137">
        <v>1570</v>
      </c>
      <c r="K750" s="106" t="s">
        <v>1168</v>
      </c>
      <c r="L750" s="136">
        <v>176</v>
      </c>
      <c r="M750" s="106" t="s">
        <v>1169</v>
      </c>
      <c r="N750" s="136">
        <v>100</v>
      </c>
    </row>
    <row r="751" spans="1:14" x14ac:dyDescent="0.25">
      <c r="A751" s="103" t="s">
        <v>1170</v>
      </c>
      <c r="B751" s="120" t="s">
        <v>1171</v>
      </c>
      <c r="C751" s="121">
        <v>47.1</v>
      </c>
      <c r="D751" s="115">
        <v>0.24</v>
      </c>
      <c r="E751" s="103" t="s">
        <v>1172</v>
      </c>
      <c r="F751" s="134">
        <v>6680</v>
      </c>
      <c r="G751" s="103" t="s">
        <v>1173</v>
      </c>
      <c r="H751" s="135">
        <v>4620</v>
      </c>
      <c r="I751" s="103" t="s">
        <v>1161</v>
      </c>
      <c r="J751" s="135">
        <v>6690</v>
      </c>
      <c r="K751" s="103" t="s">
        <v>1174</v>
      </c>
      <c r="L751" s="134">
        <v>4870</v>
      </c>
      <c r="M751" s="103" t="s">
        <v>1175</v>
      </c>
      <c r="N751" s="135">
        <v>2410</v>
      </c>
    </row>
    <row r="752" spans="1:14" x14ac:dyDescent="0.25">
      <c r="A752" s="106" t="s">
        <v>1176</v>
      </c>
      <c r="B752" s="122" t="s">
        <v>1177</v>
      </c>
      <c r="C752" s="126">
        <v>3.2</v>
      </c>
      <c r="D752" s="107" t="s">
        <v>1178</v>
      </c>
      <c r="E752" s="106" t="s">
        <v>1179</v>
      </c>
      <c r="F752" s="136">
        <v>863</v>
      </c>
      <c r="G752" s="106" t="s">
        <v>1180</v>
      </c>
      <c r="H752" s="136">
        <v>235</v>
      </c>
      <c r="I752" s="106" t="s">
        <v>1181</v>
      </c>
      <c r="J752" s="136">
        <v>378</v>
      </c>
      <c r="K752" s="106" t="s">
        <v>1182</v>
      </c>
      <c r="L752" s="136">
        <v>44</v>
      </c>
      <c r="M752" s="106" t="s">
        <v>1183</v>
      </c>
      <c r="N752" s="136">
        <v>33</v>
      </c>
    </row>
    <row r="753" spans="1:14" x14ac:dyDescent="0.25">
      <c r="A753" s="103" t="s">
        <v>1184</v>
      </c>
      <c r="B753" s="120" t="s">
        <v>1185</v>
      </c>
      <c r="C753" s="121">
        <v>3.1</v>
      </c>
      <c r="D753" s="104" t="s">
        <v>1186</v>
      </c>
      <c r="E753" s="103" t="s">
        <v>1187</v>
      </c>
      <c r="F753" s="134">
        <v>1070</v>
      </c>
      <c r="G753" s="103" t="s">
        <v>1187</v>
      </c>
      <c r="H753" s="134">
        <v>290</v>
      </c>
      <c r="I753" s="103" t="s">
        <v>1188</v>
      </c>
      <c r="J753" s="134">
        <v>460</v>
      </c>
      <c r="K753" s="103" t="s">
        <v>1189</v>
      </c>
      <c r="L753" s="134">
        <v>54</v>
      </c>
      <c r="M753" s="103" t="s">
        <v>1190</v>
      </c>
      <c r="N753" s="134">
        <v>40</v>
      </c>
    </row>
    <row r="754" spans="1:14" x14ac:dyDescent="0.25">
      <c r="A754" s="106" t="s">
        <v>1191</v>
      </c>
      <c r="B754" s="122" t="s">
        <v>1192</v>
      </c>
      <c r="C754" s="126">
        <v>7.7</v>
      </c>
      <c r="D754" s="118">
        <v>0.24</v>
      </c>
      <c r="E754" s="106" t="s">
        <v>1193</v>
      </c>
      <c r="F754" s="136">
        <v>2920</v>
      </c>
      <c r="G754" s="106" t="s">
        <v>1194</v>
      </c>
      <c r="H754" s="136">
        <v>858</v>
      </c>
      <c r="I754" s="106" t="s">
        <v>1195</v>
      </c>
      <c r="J754" s="137">
        <v>1970</v>
      </c>
      <c r="K754" s="106" t="s">
        <v>1196</v>
      </c>
      <c r="L754" s="136">
        <v>245</v>
      </c>
      <c r="M754" s="106" t="s">
        <v>1197</v>
      </c>
      <c r="N754" s="136">
        <v>121</v>
      </c>
    </row>
    <row r="755" spans="1:14" x14ac:dyDescent="0.25">
      <c r="A755" s="103" t="s">
        <v>1198</v>
      </c>
      <c r="B755" s="120" t="s">
        <v>1199</v>
      </c>
      <c r="C755" s="121">
        <v>1.2</v>
      </c>
      <c r="D755" s="104" t="s">
        <v>1200</v>
      </c>
      <c r="E755" s="103" t="s">
        <v>1201</v>
      </c>
      <c r="F755" s="134">
        <v>278</v>
      </c>
      <c r="G755" s="103" t="s">
        <v>1201</v>
      </c>
      <c r="H755" s="134">
        <v>76</v>
      </c>
      <c r="I755" s="103" t="s">
        <v>1202</v>
      </c>
      <c r="J755" s="134">
        <v>92</v>
      </c>
      <c r="K755" s="103" t="s">
        <v>1203</v>
      </c>
      <c r="L755" s="134">
        <v>13</v>
      </c>
      <c r="M755" s="103" t="s">
        <v>1204</v>
      </c>
      <c r="N755" s="134">
        <v>10</v>
      </c>
    </row>
    <row r="756" spans="1:14" x14ac:dyDescent="0.25">
      <c r="A756" s="106" t="s">
        <v>1205</v>
      </c>
      <c r="B756" s="122" t="s">
        <v>1206</v>
      </c>
      <c r="C756" s="126">
        <v>2.6</v>
      </c>
      <c r="D756" s="118">
        <v>7.0000000000000007E-2</v>
      </c>
      <c r="E756" s="106" t="s">
        <v>1207</v>
      </c>
      <c r="F756" s="136">
        <v>530</v>
      </c>
      <c r="G756" s="106" t="s">
        <v>1207</v>
      </c>
      <c r="H756" s="136">
        <v>144</v>
      </c>
      <c r="I756" s="106" t="s">
        <v>1208</v>
      </c>
      <c r="J756" s="136">
        <v>213</v>
      </c>
      <c r="K756" s="106" t="s">
        <v>1209</v>
      </c>
      <c r="L756" s="136">
        <v>26</v>
      </c>
      <c r="M756" s="106" t="s">
        <v>1210</v>
      </c>
      <c r="N756" s="136">
        <v>20</v>
      </c>
    </row>
    <row r="757" spans="1:14" ht="18" x14ac:dyDescent="0.25">
      <c r="A757" s="103" t="s">
        <v>1211</v>
      </c>
      <c r="B757" s="120" t="s">
        <v>1212</v>
      </c>
      <c r="C757" s="121">
        <v>28.4</v>
      </c>
      <c r="D757" s="115">
        <v>0.31</v>
      </c>
      <c r="E757" s="103" t="s">
        <v>1213</v>
      </c>
      <c r="F757" s="134">
        <v>4510</v>
      </c>
      <c r="G757" s="103" t="s">
        <v>1214</v>
      </c>
      <c r="H757" s="135">
        <v>2360</v>
      </c>
      <c r="I757" s="103" t="s">
        <v>1215</v>
      </c>
      <c r="J757" s="135">
        <v>4290</v>
      </c>
      <c r="K757" s="103" t="s">
        <v>1106</v>
      </c>
      <c r="L757" s="134">
        <v>2220</v>
      </c>
      <c r="M757" s="103" t="s">
        <v>1216</v>
      </c>
      <c r="N757" s="134">
        <v>725</v>
      </c>
    </row>
    <row r="758" spans="1:14" x14ac:dyDescent="0.25">
      <c r="A758" s="106" t="s">
        <v>1217</v>
      </c>
      <c r="B758" s="122" t="s">
        <v>1218</v>
      </c>
      <c r="C758" s="126">
        <v>8.6999999999999993</v>
      </c>
      <c r="D758" s="118">
        <v>0.22</v>
      </c>
      <c r="E758" s="106" t="s">
        <v>1219</v>
      </c>
      <c r="F758" s="136">
        <v>2660</v>
      </c>
      <c r="G758" s="106" t="s">
        <v>1220</v>
      </c>
      <c r="H758" s="136">
        <v>804</v>
      </c>
      <c r="I758" s="106" t="s">
        <v>1221</v>
      </c>
      <c r="J758" s="137">
        <v>1890</v>
      </c>
      <c r="K758" s="106" t="s">
        <v>1222</v>
      </c>
      <c r="L758" s="136">
        <v>262</v>
      </c>
      <c r="M758" s="106" t="s">
        <v>1223</v>
      </c>
      <c r="N758" s="136">
        <v>114</v>
      </c>
    </row>
    <row r="759" spans="1:14" ht="18" x14ac:dyDescent="0.25">
      <c r="A759" s="103" t="s">
        <v>1224</v>
      </c>
      <c r="B759" s="120" t="s">
        <v>1225</v>
      </c>
      <c r="C759" s="121">
        <v>16.100000000000001</v>
      </c>
      <c r="D759" s="104" t="s">
        <v>1226</v>
      </c>
      <c r="E759" s="103" t="s">
        <v>1227</v>
      </c>
      <c r="F759" s="134">
        <v>4310</v>
      </c>
      <c r="G759" s="103" t="s">
        <v>1228</v>
      </c>
      <c r="H759" s="135">
        <v>1650</v>
      </c>
      <c r="I759" s="103" t="s">
        <v>1229</v>
      </c>
      <c r="J759" s="135">
        <v>3720</v>
      </c>
      <c r="K759" s="103" t="s">
        <v>1230</v>
      </c>
      <c r="L759" s="134">
        <v>1070</v>
      </c>
      <c r="M759" s="103" t="s">
        <v>1231</v>
      </c>
      <c r="N759" s="134">
        <v>281</v>
      </c>
    </row>
    <row r="760" spans="1:14" x14ac:dyDescent="0.25">
      <c r="A760" s="106" t="s">
        <v>1232</v>
      </c>
      <c r="B760" s="122" t="s">
        <v>1233</v>
      </c>
      <c r="C760" s="106" t="s">
        <v>1234</v>
      </c>
      <c r="D760" s="122" t="s">
        <v>1235</v>
      </c>
      <c r="E760" s="106" t="s">
        <v>1236</v>
      </c>
      <c r="F760" s="138" t="s">
        <v>1125</v>
      </c>
      <c r="G760" s="106" t="s">
        <v>1236</v>
      </c>
      <c r="H760" s="138" t="s">
        <v>1125</v>
      </c>
      <c r="I760" s="106" t="s">
        <v>1237</v>
      </c>
      <c r="J760" s="138" t="s">
        <v>1125</v>
      </c>
      <c r="K760" s="106" t="s">
        <v>1238</v>
      </c>
      <c r="L760" s="138" t="s">
        <v>1125</v>
      </c>
      <c r="M760" s="106" t="s">
        <v>1239</v>
      </c>
      <c r="N760" s="138" t="s">
        <v>1125</v>
      </c>
    </row>
    <row r="761" spans="1:14" x14ac:dyDescent="0.25">
      <c r="A761" s="103" t="s">
        <v>1240</v>
      </c>
      <c r="B761" s="120" t="s">
        <v>1241</v>
      </c>
      <c r="C761" s="103" t="s">
        <v>1242</v>
      </c>
      <c r="D761" s="120" t="s">
        <v>1243</v>
      </c>
      <c r="E761" s="103" t="s">
        <v>1244</v>
      </c>
      <c r="F761" s="139" t="s">
        <v>1125</v>
      </c>
      <c r="G761" s="103" t="s">
        <v>1244</v>
      </c>
      <c r="H761" s="139" t="s">
        <v>1125</v>
      </c>
      <c r="I761" s="103" t="s">
        <v>1245</v>
      </c>
      <c r="J761" s="139" t="s">
        <v>1125</v>
      </c>
      <c r="K761" s="103" t="s">
        <v>1246</v>
      </c>
      <c r="L761" s="139" t="s">
        <v>1125</v>
      </c>
      <c r="M761" s="103" t="s">
        <v>1247</v>
      </c>
      <c r="N761" s="139" t="s">
        <v>1125</v>
      </c>
    </row>
    <row r="762" spans="1:14" x14ac:dyDescent="0.25">
      <c r="A762" s="106" t="s">
        <v>1248</v>
      </c>
      <c r="B762" s="122" t="s">
        <v>1249</v>
      </c>
      <c r="C762" s="106" t="s">
        <v>1250</v>
      </c>
      <c r="D762" s="118">
        <v>0.02</v>
      </c>
      <c r="E762" s="106" t="s">
        <v>1251</v>
      </c>
      <c r="F762" s="138" t="s">
        <v>1125</v>
      </c>
      <c r="G762" s="106" t="s">
        <v>1251</v>
      </c>
      <c r="H762" s="138" t="s">
        <v>1125</v>
      </c>
      <c r="I762" s="106" t="s">
        <v>1252</v>
      </c>
      <c r="J762" s="138" t="s">
        <v>1125</v>
      </c>
      <c r="K762" s="106" t="s">
        <v>1253</v>
      </c>
      <c r="L762" s="138" t="s">
        <v>1125</v>
      </c>
      <c r="M762" s="106" t="s">
        <v>1254</v>
      </c>
      <c r="N762" s="138" t="s">
        <v>1125</v>
      </c>
    </row>
    <row r="763" spans="1:14" x14ac:dyDescent="0.25">
      <c r="A763" s="103" t="s">
        <v>1255</v>
      </c>
      <c r="B763" s="120" t="s">
        <v>1256</v>
      </c>
      <c r="C763" s="103" t="s">
        <v>1257</v>
      </c>
      <c r="D763" s="115">
        <v>0.01</v>
      </c>
      <c r="E763" s="103" t="s">
        <v>1258</v>
      </c>
      <c r="F763" s="139" t="s">
        <v>1125</v>
      </c>
      <c r="G763" s="103" t="s">
        <v>1258</v>
      </c>
      <c r="H763" s="139" t="s">
        <v>1125</v>
      </c>
      <c r="I763" s="103" t="s">
        <v>1259</v>
      </c>
      <c r="J763" s="139" t="s">
        <v>1125</v>
      </c>
      <c r="K763" s="103" t="s">
        <v>1260</v>
      </c>
      <c r="L763" s="139" t="s">
        <v>1125</v>
      </c>
      <c r="M763" s="103" t="s">
        <v>1261</v>
      </c>
      <c r="N763" s="139" t="s">
        <v>1125</v>
      </c>
    </row>
    <row r="764" spans="1:14" ht="18" x14ac:dyDescent="0.25">
      <c r="A764" s="106" t="s">
        <v>1262</v>
      </c>
      <c r="B764" s="122" t="s">
        <v>1263</v>
      </c>
      <c r="C764" s="106" t="s">
        <v>1264</v>
      </c>
      <c r="D764" s="118">
        <v>0.02</v>
      </c>
      <c r="E764" s="106" t="s">
        <v>1265</v>
      </c>
      <c r="F764" s="136">
        <v>1</v>
      </c>
      <c r="G764" s="106" t="s">
        <v>1265</v>
      </c>
      <c r="H764" s="138" t="s">
        <v>1125</v>
      </c>
      <c r="I764" s="106" t="s">
        <v>1266</v>
      </c>
      <c r="J764" s="138" t="s">
        <v>1125</v>
      </c>
      <c r="K764" s="106" t="s">
        <v>1267</v>
      </c>
      <c r="L764" s="138" t="s">
        <v>1125</v>
      </c>
      <c r="M764" s="106" t="s">
        <v>1268</v>
      </c>
      <c r="N764" s="138" t="s">
        <v>1125</v>
      </c>
    </row>
    <row r="765" spans="1:14" x14ac:dyDescent="0.25">
      <c r="A765" s="103" t="s">
        <v>1269</v>
      </c>
      <c r="B765" s="120" t="s">
        <v>1270</v>
      </c>
      <c r="C765" s="103" t="s">
        <v>1271</v>
      </c>
      <c r="D765" s="115">
        <v>0.02</v>
      </c>
      <c r="E765" s="103" t="s">
        <v>1272</v>
      </c>
      <c r="F765" s="134">
        <v>1</v>
      </c>
      <c r="G765" s="103" t="s">
        <v>1272</v>
      </c>
      <c r="H765" s="139" t="s">
        <v>1125</v>
      </c>
      <c r="I765" s="103" t="s">
        <v>1273</v>
      </c>
      <c r="J765" s="139" t="s">
        <v>1125</v>
      </c>
      <c r="K765" s="103" t="s">
        <v>1274</v>
      </c>
      <c r="L765" s="139" t="s">
        <v>1125</v>
      </c>
      <c r="M765" s="103" t="s">
        <v>1275</v>
      </c>
      <c r="N765" s="139" t="s">
        <v>1125</v>
      </c>
    </row>
    <row r="766" spans="1:14" ht="18" x14ac:dyDescent="0.25">
      <c r="A766" s="106" t="s">
        <v>1276</v>
      </c>
      <c r="B766" s="122" t="s">
        <v>1277</v>
      </c>
      <c r="C766" s="106" t="s">
        <v>1278</v>
      </c>
      <c r="D766" s="118">
        <v>0.04</v>
      </c>
      <c r="E766" s="106" t="s">
        <v>1279</v>
      </c>
      <c r="F766" s="136">
        <v>4</v>
      </c>
      <c r="G766" s="106" t="s">
        <v>1279</v>
      </c>
      <c r="H766" s="138" t="s">
        <v>1125</v>
      </c>
      <c r="I766" s="106" t="s">
        <v>1280</v>
      </c>
      <c r="J766" s="138" t="s">
        <v>1125</v>
      </c>
      <c r="K766" s="106" t="s">
        <v>1281</v>
      </c>
      <c r="L766" s="138" t="s">
        <v>1125</v>
      </c>
      <c r="M766" s="106" t="s">
        <v>1282</v>
      </c>
      <c r="N766" s="138" t="s">
        <v>1125</v>
      </c>
    </row>
    <row r="767" spans="1:14" ht="18" x14ac:dyDescent="0.25">
      <c r="A767" s="109" t="s">
        <v>1283</v>
      </c>
      <c r="B767" s="123" t="s">
        <v>1284</v>
      </c>
      <c r="C767" s="109" t="s">
        <v>1285</v>
      </c>
      <c r="D767" s="110" t="s">
        <v>1286</v>
      </c>
      <c r="E767" s="109" t="s">
        <v>1231</v>
      </c>
      <c r="F767" s="140">
        <v>6</v>
      </c>
      <c r="G767" s="109" t="s">
        <v>1231</v>
      </c>
      <c r="H767" s="140">
        <v>2</v>
      </c>
      <c r="I767" s="109" t="s">
        <v>1287</v>
      </c>
      <c r="J767" s="140">
        <v>2</v>
      </c>
      <c r="K767" s="109" t="s">
        <v>1288</v>
      </c>
      <c r="L767" s="141" t="s">
        <v>1125</v>
      </c>
      <c r="M767" s="109" t="s">
        <v>1289</v>
      </c>
      <c r="N767" s="141" t="s">
        <v>1125</v>
      </c>
    </row>
    <row r="768" spans="1:14" x14ac:dyDescent="0.25">
      <c r="A768" s="99" t="s">
        <v>1290</v>
      </c>
      <c r="B768" s="142" t="s">
        <v>1291</v>
      </c>
      <c r="C768" s="99" t="s">
        <v>1292</v>
      </c>
      <c r="D768" s="143">
        <v>0.01</v>
      </c>
      <c r="E768" s="99" t="s">
        <v>1293</v>
      </c>
      <c r="F768" s="144">
        <v>1</v>
      </c>
      <c r="G768" s="99" t="s">
        <v>1293</v>
      </c>
      <c r="H768" s="145" t="s">
        <v>1125</v>
      </c>
      <c r="I768" s="99" t="s">
        <v>1294</v>
      </c>
      <c r="J768" s="145" t="s">
        <v>1125</v>
      </c>
      <c r="K768" s="99" t="s">
        <v>1295</v>
      </c>
      <c r="L768" s="145" t="s">
        <v>1125</v>
      </c>
      <c r="M768" s="99" t="s">
        <v>1296</v>
      </c>
      <c r="N768" s="145" t="s">
        <v>1125</v>
      </c>
    </row>
    <row r="769" spans="1:14" x14ac:dyDescent="0.25">
      <c r="A769" s="103" t="s">
        <v>1297</v>
      </c>
      <c r="B769" s="120" t="s">
        <v>1298</v>
      </c>
      <c r="C769" s="103" t="s">
        <v>1299</v>
      </c>
      <c r="D769" s="146">
        <v>0.01</v>
      </c>
      <c r="E769" s="103" t="s">
        <v>1300</v>
      </c>
      <c r="F769" s="139" t="s">
        <v>1125</v>
      </c>
      <c r="G769" s="103" t="s">
        <v>1300</v>
      </c>
      <c r="H769" s="139" t="s">
        <v>1125</v>
      </c>
      <c r="I769" s="103" t="s">
        <v>1301</v>
      </c>
      <c r="J769" s="139" t="s">
        <v>1125</v>
      </c>
      <c r="K769" s="103" t="s">
        <v>1302</v>
      </c>
      <c r="L769" s="139" t="s">
        <v>1125</v>
      </c>
      <c r="M769" s="103" t="s">
        <v>1303</v>
      </c>
      <c r="N769" s="139" t="s">
        <v>1125</v>
      </c>
    </row>
    <row r="770" spans="1:14" x14ac:dyDescent="0.25">
      <c r="A770" s="106" t="s">
        <v>1304</v>
      </c>
      <c r="B770" s="122" t="s">
        <v>1305</v>
      </c>
      <c r="C770" s="106" t="s">
        <v>1299</v>
      </c>
      <c r="D770" s="147">
        <v>0.03</v>
      </c>
      <c r="E770" s="106" t="s">
        <v>1110</v>
      </c>
      <c r="F770" s="138" t="s">
        <v>1125</v>
      </c>
      <c r="G770" s="106" t="s">
        <v>1110</v>
      </c>
      <c r="H770" s="138" t="s">
        <v>1125</v>
      </c>
      <c r="I770" s="106" t="s">
        <v>1306</v>
      </c>
      <c r="J770" s="138" t="s">
        <v>1125</v>
      </c>
      <c r="K770" s="106" t="s">
        <v>1307</v>
      </c>
      <c r="L770" s="138" t="s">
        <v>1125</v>
      </c>
      <c r="M770" s="106" t="s">
        <v>1308</v>
      </c>
      <c r="N770" s="138" t="s">
        <v>1125</v>
      </c>
    </row>
    <row r="771" spans="1:14" x14ac:dyDescent="0.25">
      <c r="A771" s="103" t="s">
        <v>1309</v>
      </c>
      <c r="B771" s="120" t="s">
        <v>1310</v>
      </c>
      <c r="C771" s="103" t="s">
        <v>1299</v>
      </c>
      <c r="D771" s="146">
        <v>0.03</v>
      </c>
      <c r="E771" s="103" t="s">
        <v>1311</v>
      </c>
      <c r="F771" s="139" t="s">
        <v>1125</v>
      </c>
      <c r="G771" s="103" t="s">
        <v>1311</v>
      </c>
      <c r="H771" s="139" t="s">
        <v>1125</v>
      </c>
      <c r="I771" s="103" t="s">
        <v>1312</v>
      </c>
      <c r="J771" s="139" t="s">
        <v>1125</v>
      </c>
      <c r="K771" s="103" t="s">
        <v>1313</v>
      </c>
      <c r="L771" s="139" t="s">
        <v>1125</v>
      </c>
      <c r="M771" s="103" t="s">
        <v>1314</v>
      </c>
      <c r="N771" s="139" t="s">
        <v>1125</v>
      </c>
    </row>
    <row r="772" spans="1:14" ht="18" x14ac:dyDescent="0.25">
      <c r="A772" s="127" t="s">
        <v>1315</v>
      </c>
      <c r="B772" s="127" t="s">
        <v>1316</v>
      </c>
      <c r="C772" s="128" t="s">
        <v>1299</v>
      </c>
      <c r="D772" s="148">
        <v>0.03</v>
      </c>
      <c r="E772" s="128" t="s">
        <v>1317</v>
      </c>
      <c r="F772" s="149" t="s">
        <v>1125</v>
      </c>
      <c r="G772" s="128" t="s">
        <v>1317</v>
      </c>
      <c r="H772" s="149" t="s">
        <v>1125</v>
      </c>
      <c r="I772" s="128" t="s">
        <v>1318</v>
      </c>
      <c r="J772" s="149" t="s">
        <v>1125</v>
      </c>
      <c r="K772" s="128" t="s">
        <v>1319</v>
      </c>
      <c r="L772" s="149" t="s">
        <v>1125</v>
      </c>
      <c r="M772" s="128" t="s">
        <v>1320</v>
      </c>
      <c r="N772" s="149" t="s">
        <v>1125</v>
      </c>
    </row>
    <row r="773" spans="1:14" x14ac:dyDescent="0.25">
      <c r="A773" s="99" t="s">
        <v>1321</v>
      </c>
      <c r="B773" s="100" t="s">
        <v>1322</v>
      </c>
      <c r="C773" s="112">
        <v>5</v>
      </c>
      <c r="D773" s="143">
        <v>7.0000000000000007E-2</v>
      </c>
      <c r="E773" s="99" t="s">
        <v>1323</v>
      </c>
      <c r="F773" s="144">
        <v>578</v>
      </c>
      <c r="G773" s="99" t="s">
        <v>1324</v>
      </c>
      <c r="H773" s="144">
        <v>160</v>
      </c>
      <c r="I773" s="99" t="s">
        <v>1325</v>
      </c>
      <c r="J773" s="144">
        <v>317</v>
      </c>
      <c r="K773" s="99" t="s">
        <v>1326</v>
      </c>
      <c r="L773" s="144">
        <v>34</v>
      </c>
      <c r="M773" s="99" t="s">
        <v>1327</v>
      </c>
      <c r="N773" s="144">
        <v>22</v>
      </c>
    </row>
    <row r="774" spans="1:14" x14ac:dyDescent="0.25">
      <c r="A774" s="103" t="s">
        <v>1328</v>
      </c>
      <c r="B774" s="104" t="s">
        <v>1329</v>
      </c>
      <c r="C774" s="114">
        <v>26</v>
      </c>
      <c r="D774" s="146">
        <v>0.17</v>
      </c>
      <c r="E774" s="103" t="s">
        <v>1330</v>
      </c>
      <c r="F774" s="135">
        <v>3480</v>
      </c>
      <c r="G774" s="103" t="s">
        <v>1331</v>
      </c>
      <c r="H774" s="135">
        <v>1730</v>
      </c>
      <c r="I774" s="103" t="s">
        <v>1332</v>
      </c>
      <c r="J774" s="135">
        <v>3280</v>
      </c>
      <c r="K774" s="103" t="s">
        <v>1333</v>
      </c>
      <c r="L774" s="135">
        <v>1570</v>
      </c>
      <c r="M774" s="103" t="s">
        <v>1334</v>
      </c>
      <c r="N774" s="134">
        <v>479</v>
      </c>
    </row>
    <row r="775" spans="1:14" x14ac:dyDescent="0.25">
      <c r="A775" s="106" t="s">
        <v>1335</v>
      </c>
      <c r="B775" s="107" t="s">
        <v>1336</v>
      </c>
      <c r="C775" s="126">
        <v>1</v>
      </c>
      <c r="D775" s="122" t="s">
        <v>1337</v>
      </c>
      <c r="E775" s="106" t="s">
        <v>1338</v>
      </c>
      <c r="F775" s="136">
        <v>45</v>
      </c>
      <c r="G775" s="106" t="s">
        <v>1338</v>
      </c>
      <c r="H775" s="136">
        <v>12</v>
      </c>
      <c r="I775" s="106" t="s">
        <v>1339</v>
      </c>
      <c r="J775" s="136">
        <v>15</v>
      </c>
      <c r="K775" s="106" t="s">
        <v>1340</v>
      </c>
      <c r="L775" s="136">
        <v>2</v>
      </c>
      <c r="M775" s="106" t="s">
        <v>1341</v>
      </c>
      <c r="N775" s="136">
        <v>2</v>
      </c>
    </row>
    <row r="776" spans="1:14" x14ac:dyDescent="0.25">
      <c r="A776" s="103" t="s">
        <v>1342</v>
      </c>
      <c r="B776" s="104" t="s">
        <v>1343</v>
      </c>
      <c r="C776" s="121">
        <v>0.4</v>
      </c>
      <c r="D776" s="120" t="s">
        <v>1344</v>
      </c>
      <c r="E776" s="103" t="s">
        <v>1345</v>
      </c>
      <c r="F776" s="134">
        <v>33</v>
      </c>
      <c r="G776" s="103" t="s">
        <v>1345</v>
      </c>
      <c r="H776" s="134">
        <v>9</v>
      </c>
      <c r="I776" s="103" t="s">
        <v>1346</v>
      </c>
      <c r="J776" s="134">
        <v>10</v>
      </c>
      <c r="K776" s="103" t="s">
        <v>1347</v>
      </c>
      <c r="L776" s="134">
        <v>2</v>
      </c>
      <c r="M776" s="103" t="s">
        <v>1348</v>
      </c>
      <c r="N776" s="134">
        <v>1</v>
      </c>
    </row>
    <row r="777" spans="1:14" x14ac:dyDescent="0.25">
      <c r="A777" s="106" t="s">
        <v>1349</v>
      </c>
      <c r="B777" s="107" t="s">
        <v>1350</v>
      </c>
      <c r="C777" s="126">
        <v>0.4</v>
      </c>
      <c r="D777" s="147">
        <v>0.08</v>
      </c>
      <c r="E777" s="106" t="s">
        <v>1351</v>
      </c>
      <c r="F777" s="136">
        <v>60</v>
      </c>
      <c r="G777" s="106" t="s">
        <v>1351</v>
      </c>
      <c r="H777" s="136">
        <v>16</v>
      </c>
      <c r="I777" s="106" t="s">
        <v>1110</v>
      </c>
      <c r="J777" s="136">
        <v>18</v>
      </c>
      <c r="K777" s="106" t="s">
        <v>1352</v>
      </c>
      <c r="L777" s="136">
        <v>3</v>
      </c>
      <c r="M777" s="106" t="s">
        <v>1112</v>
      </c>
      <c r="N777" s="136">
        <v>2</v>
      </c>
    </row>
    <row r="778" spans="1:14" x14ac:dyDescent="0.25">
      <c r="A778" s="109" t="s">
        <v>1353</v>
      </c>
      <c r="B778" s="123" t="s">
        <v>1354</v>
      </c>
      <c r="C778" s="109" t="s">
        <v>1355</v>
      </c>
      <c r="D778" s="150">
        <v>0.01</v>
      </c>
      <c r="E778" s="109" t="s">
        <v>1356</v>
      </c>
      <c r="F778" s="140">
        <v>3</v>
      </c>
      <c r="G778" s="109" t="s">
        <v>1356</v>
      </c>
      <c r="H778" s="141" t="s">
        <v>1125</v>
      </c>
      <c r="I778" s="109" t="s">
        <v>1357</v>
      </c>
      <c r="J778" s="141" t="s">
        <v>1125</v>
      </c>
      <c r="K778" s="109" t="s">
        <v>1358</v>
      </c>
      <c r="L778" s="141" t="s">
        <v>1125</v>
      </c>
      <c r="M778" s="109" t="s">
        <v>1359</v>
      </c>
      <c r="N778" s="141" t="s">
        <v>1125</v>
      </c>
    </row>
    <row r="779" spans="1:14" x14ac:dyDescent="0.25">
      <c r="A779" s="99" t="s">
        <v>1360</v>
      </c>
      <c r="B779" s="100" t="s">
        <v>1361</v>
      </c>
      <c r="C779" s="112">
        <v>0.8</v>
      </c>
      <c r="D779" s="151">
        <v>4.0000000000000001E-3</v>
      </c>
      <c r="E779" s="99" t="s">
        <v>1362</v>
      </c>
      <c r="F779" s="144">
        <v>9</v>
      </c>
      <c r="G779" s="99" t="s">
        <v>1362</v>
      </c>
      <c r="H779" s="144">
        <v>2</v>
      </c>
      <c r="I779" s="99" t="s">
        <v>1363</v>
      </c>
      <c r="J779" s="144">
        <v>3</v>
      </c>
      <c r="K779" s="99" t="s">
        <v>1364</v>
      </c>
      <c r="L779" s="145" t="s">
        <v>1125</v>
      </c>
      <c r="M779" s="99" t="s">
        <v>1365</v>
      </c>
      <c r="N779" s="145" t="s">
        <v>1125</v>
      </c>
    </row>
    <row r="780" spans="1:14" x14ac:dyDescent="0.25">
      <c r="A780" s="103" t="s">
        <v>1366</v>
      </c>
      <c r="B780" s="104" t="s">
        <v>1367</v>
      </c>
      <c r="C780" s="121">
        <v>0.3</v>
      </c>
      <c r="D780" s="146">
        <v>0.01</v>
      </c>
      <c r="E780" s="103" t="s">
        <v>1368</v>
      </c>
      <c r="F780" s="134">
        <v>4</v>
      </c>
      <c r="G780" s="103" t="s">
        <v>1368</v>
      </c>
      <c r="H780" s="134">
        <v>1</v>
      </c>
      <c r="I780" s="103" t="s">
        <v>1369</v>
      </c>
      <c r="J780" s="134">
        <v>1</v>
      </c>
      <c r="K780" s="103" t="s">
        <v>1370</v>
      </c>
      <c r="L780" s="139" t="s">
        <v>1125</v>
      </c>
      <c r="M780" s="103" t="s">
        <v>1371</v>
      </c>
      <c r="N780" s="139" t="s">
        <v>1125</v>
      </c>
    </row>
    <row r="781" spans="1:14" x14ac:dyDescent="0.25">
      <c r="A781" s="106" t="s">
        <v>1372</v>
      </c>
      <c r="B781" s="107" t="s">
        <v>1373</v>
      </c>
      <c r="C781" s="126">
        <v>5.2</v>
      </c>
      <c r="D781" s="147">
        <v>0.15</v>
      </c>
      <c r="E781" s="106" t="s">
        <v>1002</v>
      </c>
      <c r="F781" s="137">
        <v>1350</v>
      </c>
      <c r="G781" s="106" t="s">
        <v>1374</v>
      </c>
      <c r="H781" s="136">
        <v>376</v>
      </c>
      <c r="I781" s="106" t="s">
        <v>1375</v>
      </c>
      <c r="J781" s="136">
        <v>756</v>
      </c>
      <c r="K781" s="106" t="s">
        <v>1376</v>
      </c>
      <c r="L781" s="136">
        <v>80</v>
      </c>
      <c r="M781" s="106" t="s">
        <v>1377</v>
      </c>
      <c r="N781" s="136">
        <v>52</v>
      </c>
    </row>
    <row r="782" spans="1:14" x14ac:dyDescent="0.25">
      <c r="A782" s="103" t="s">
        <v>1378</v>
      </c>
      <c r="B782" s="104" t="s">
        <v>1379</v>
      </c>
      <c r="C782" s="121">
        <v>2.9</v>
      </c>
      <c r="D782" s="146">
        <v>0.27</v>
      </c>
      <c r="E782" s="103" t="s">
        <v>1380</v>
      </c>
      <c r="F782" s="134">
        <v>848</v>
      </c>
      <c r="G782" s="103" t="s">
        <v>1380</v>
      </c>
      <c r="H782" s="134">
        <v>231</v>
      </c>
      <c r="I782" s="103" t="s">
        <v>1381</v>
      </c>
      <c r="J782" s="134">
        <v>356</v>
      </c>
      <c r="K782" s="103" t="s">
        <v>1265</v>
      </c>
      <c r="L782" s="134">
        <v>42</v>
      </c>
      <c r="M782" s="103" t="s">
        <v>1382</v>
      </c>
      <c r="N782" s="134">
        <v>32</v>
      </c>
    </row>
    <row r="783" spans="1:14" x14ac:dyDescent="0.25">
      <c r="A783" s="106" t="s">
        <v>1383</v>
      </c>
      <c r="B783" s="107" t="s">
        <v>1384</v>
      </c>
      <c r="C783" s="117">
        <v>16</v>
      </c>
      <c r="D783" s="147">
        <v>0.28999999999999998</v>
      </c>
      <c r="E783" s="106" t="s">
        <v>1385</v>
      </c>
      <c r="F783" s="137">
        <v>4590</v>
      </c>
      <c r="G783" s="106" t="s">
        <v>1386</v>
      </c>
      <c r="H783" s="137">
        <v>1750</v>
      </c>
      <c r="I783" s="106" t="s">
        <v>1387</v>
      </c>
      <c r="J783" s="137">
        <v>3950</v>
      </c>
      <c r="K783" s="106" t="s">
        <v>1388</v>
      </c>
      <c r="L783" s="137">
        <v>1130</v>
      </c>
      <c r="M783" s="106" t="s">
        <v>1222</v>
      </c>
      <c r="N783" s="136">
        <v>297</v>
      </c>
    </row>
    <row r="784" spans="1:14" x14ac:dyDescent="0.25">
      <c r="A784" s="103" t="s">
        <v>1389</v>
      </c>
      <c r="B784" s="104" t="s">
        <v>1390</v>
      </c>
      <c r="C784" s="114">
        <v>65</v>
      </c>
      <c r="D784" s="146">
        <v>0.3</v>
      </c>
      <c r="E784" s="103" t="s">
        <v>1391</v>
      </c>
      <c r="F784" s="135">
        <v>7800</v>
      </c>
      <c r="G784" s="103" t="s">
        <v>1392</v>
      </c>
      <c r="H784" s="135">
        <v>6290</v>
      </c>
      <c r="I784" s="103" t="s">
        <v>1393</v>
      </c>
      <c r="J784" s="135">
        <v>7990</v>
      </c>
      <c r="K784" s="103" t="s">
        <v>1394</v>
      </c>
      <c r="L784" s="135">
        <v>6750</v>
      </c>
      <c r="M784" s="103" t="s">
        <v>1395</v>
      </c>
      <c r="N784" s="134">
        <v>4170</v>
      </c>
    </row>
    <row r="785" spans="1:14" x14ac:dyDescent="0.25">
      <c r="A785" s="106" t="s">
        <v>1396</v>
      </c>
      <c r="B785" s="122" t="s">
        <v>1397</v>
      </c>
      <c r="C785" s="126">
        <v>3.4</v>
      </c>
      <c r="D785" s="147">
        <v>0.14000000000000001</v>
      </c>
      <c r="E785" s="106" t="s">
        <v>1398</v>
      </c>
      <c r="F785" s="136">
        <v>635</v>
      </c>
      <c r="G785" s="106" t="s">
        <v>1398</v>
      </c>
      <c r="H785" s="136">
        <v>173</v>
      </c>
      <c r="I785" s="106" t="s">
        <v>1399</v>
      </c>
      <c r="J785" s="136">
        <v>286</v>
      </c>
      <c r="K785" s="106" t="s">
        <v>1400</v>
      </c>
      <c r="L785" s="136">
        <v>33</v>
      </c>
      <c r="M785" s="106" t="s">
        <v>1401</v>
      </c>
      <c r="N785" s="136">
        <v>24</v>
      </c>
    </row>
    <row r="786" spans="1:14" x14ac:dyDescent="0.25">
      <c r="A786" s="103" t="s">
        <v>1402</v>
      </c>
      <c r="B786" s="120" t="s">
        <v>1403</v>
      </c>
      <c r="C786" s="121">
        <v>1</v>
      </c>
      <c r="D786" s="146">
        <v>0.13</v>
      </c>
      <c r="E786" s="103" t="s">
        <v>1404</v>
      </c>
      <c r="F786" s="134">
        <v>151</v>
      </c>
      <c r="G786" s="103" t="s">
        <v>1404</v>
      </c>
      <c r="H786" s="134">
        <v>41</v>
      </c>
      <c r="I786" s="103" t="s">
        <v>1405</v>
      </c>
      <c r="J786" s="134">
        <v>49</v>
      </c>
      <c r="K786" s="103" t="s">
        <v>1406</v>
      </c>
      <c r="L786" s="134">
        <v>7</v>
      </c>
      <c r="M786" s="103" t="s">
        <v>1407</v>
      </c>
      <c r="N786" s="134">
        <v>6</v>
      </c>
    </row>
    <row r="787" spans="1:14" x14ac:dyDescent="0.25">
      <c r="A787" s="106" t="s">
        <v>1408</v>
      </c>
      <c r="B787" s="122" t="s">
        <v>1409</v>
      </c>
      <c r="C787" s="126">
        <v>2.9</v>
      </c>
      <c r="D787" s="147">
        <v>0.19</v>
      </c>
      <c r="E787" s="106" t="s">
        <v>1410</v>
      </c>
      <c r="F787" s="136">
        <v>674</v>
      </c>
      <c r="G787" s="106" t="s">
        <v>1410</v>
      </c>
      <c r="H787" s="136">
        <v>184</v>
      </c>
      <c r="I787" s="106" t="s">
        <v>1411</v>
      </c>
      <c r="J787" s="136">
        <v>283</v>
      </c>
      <c r="K787" s="106" t="s">
        <v>1326</v>
      </c>
      <c r="L787" s="136">
        <v>34</v>
      </c>
      <c r="M787" s="106" t="s">
        <v>1412</v>
      </c>
      <c r="N787" s="136">
        <v>25</v>
      </c>
    </row>
    <row r="788" spans="1:14" x14ac:dyDescent="0.25">
      <c r="A788" s="109" t="s">
        <v>1413</v>
      </c>
      <c r="B788" s="123" t="s">
        <v>1414</v>
      </c>
      <c r="C788" s="152">
        <v>20</v>
      </c>
      <c r="D788" s="150">
        <v>0.31</v>
      </c>
      <c r="E788" s="109" t="s">
        <v>1415</v>
      </c>
      <c r="F788" s="153">
        <v>3440</v>
      </c>
      <c r="G788" s="109" t="s">
        <v>1416</v>
      </c>
      <c r="H788" s="153">
        <v>1470</v>
      </c>
      <c r="I788" s="109" t="s">
        <v>1139</v>
      </c>
      <c r="J788" s="153">
        <v>3100</v>
      </c>
      <c r="K788" s="109" t="s">
        <v>1417</v>
      </c>
      <c r="L788" s="153">
        <v>1150</v>
      </c>
      <c r="M788" s="109" t="s">
        <v>1418</v>
      </c>
      <c r="N788" s="140">
        <v>304</v>
      </c>
    </row>
    <row r="789" spans="1:14" x14ac:dyDescent="0.25">
      <c r="A789" s="99" t="s">
        <v>1419</v>
      </c>
      <c r="B789" s="100" t="s">
        <v>1420</v>
      </c>
      <c r="C789" s="132">
        <v>500</v>
      </c>
      <c r="D789" s="143">
        <v>0.2</v>
      </c>
      <c r="E789" s="99" t="s">
        <v>1421</v>
      </c>
      <c r="F789" s="133">
        <v>12800</v>
      </c>
      <c r="G789" s="99" t="s">
        <v>1422</v>
      </c>
      <c r="H789" s="133">
        <v>16100</v>
      </c>
      <c r="I789" s="99" t="s">
        <v>1423</v>
      </c>
      <c r="J789" s="133">
        <v>13700</v>
      </c>
      <c r="K789" s="99" t="s">
        <v>1424</v>
      </c>
      <c r="L789" s="133">
        <v>16500</v>
      </c>
      <c r="M789" s="99" t="s">
        <v>1425</v>
      </c>
      <c r="N789" s="133">
        <v>18100</v>
      </c>
    </row>
    <row r="790" spans="1:14" x14ac:dyDescent="0.25">
      <c r="A790" s="103" t="s">
        <v>1426</v>
      </c>
      <c r="B790" s="104" t="s">
        <v>1427</v>
      </c>
      <c r="C790" s="154">
        <v>3200</v>
      </c>
      <c r="D790" s="146">
        <v>0.56999999999999995</v>
      </c>
      <c r="E790" s="103" t="s">
        <v>1428</v>
      </c>
      <c r="F790" s="155">
        <v>17500</v>
      </c>
      <c r="G790" s="103" t="s">
        <v>1429</v>
      </c>
      <c r="H790" s="155">
        <v>23500</v>
      </c>
      <c r="I790" s="103" t="s">
        <v>1430</v>
      </c>
      <c r="J790" s="155">
        <v>18900</v>
      </c>
      <c r="K790" s="103" t="s">
        <v>1324</v>
      </c>
      <c r="L790" s="155">
        <v>23800</v>
      </c>
      <c r="M790" s="103" t="s">
        <v>1431</v>
      </c>
      <c r="N790" s="155">
        <v>28200</v>
      </c>
    </row>
    <row r="791" spans="1:14" x14ac:dyDescent="0.25">
      <c r="A791" s="106" t="s">
        <v>1432</v>
      </c>
      <c r="B791" s="107" t="s">
        <v>1433</v>
      </c>
      <c r="C791" s="117">
        <v>800</v>
      </c>
      <c r="D791" s="147">
        <v>0.59</v>
      </c>
      <c r="E791" s="106" t="s">
        <v>1434</v>
      </c>
      <c r="F791" s="156">
        <v>13500</v>
      </c>
      <c r="G791" s="106" t="s">
        <v>1435</v>
      </c>
      <c r="H791" s="156">
        <v>17400</v>
      </c>
      <c r="I791" s="106" t="s">
        <v>1436</v>
      </c>
      <c r="J791" s="156">
        <v>14500</v>
      </c>
      <c r="K791" s="106" t="s">
        <v>1437</v>
      </c>
      <c r="L791" s="156">
        <v>17800</v>
      </c>
      <c r="M791" s="106" t="s">
        <v>1438</v>
      </c>
      <c r="N791" s="156">
        <v>20200</v>
      </c>
    </row>
    <row r="792" spans="1:14" x14ac:dyDescent="0.25">
      <c r="A792" s="103" t="s">
        <v>1439</v>
      </c>
      <c r="B792" s="104" t="s">
        <v>1440</v>
      </c>
      <c r="C792" s="114">
        <v>36</v>
      </c>
      <c r="D792" s="146">
        <v>0.2</v>
      </c>
      <c r="E792" s="103" t="s">
        <v>1441</v>
      </c>
      <c r="F792" s="135">
        <v>6840</v>
      </c>
      <c r="G792" s="103" t="s">
        <v>1442</v>
      </c>
      <c r="H792" s="135">
        <v>4090</v>
      </c>
      <c r="I792" s="103" t="s">
        <v>1161</v>
      </c>
      <c r="J792" s="135">
        <v>6690</v>
      </c>
      <c r="K792" s="103" t="s">
        <v>1443</v>
      </c>
      <c r="L792" s="135">
        <v>4140</v>
      </c>
      <c r="M792" s="103" t="s">
        <v>1444</v>
      </c>
      <c r="N792" s="134">
        <v>1650</v>
      </c>
    </row>
    <row r="793" spans="1:14" x14ac:dyDescent="0.25">
      <c r="A793" s="106" t="s">
        <v>1445</v>
      </c>
      <c r="B793" s="107" t="s">
        <v>1446</v>
      </c>
      <c r="C793" s="157">
        <v>50000</v>
      </c>
      <c r="D793" s="147">
        <v>0.09</v>
      </c>
      <c r="E793" s="106" t="s">
        <v>1152</v>
      </c>
      <c r="F793" s="137">
        <v>4880</v>
      </c>
      <c r="G793" s="106" t="s">
        <v>1447</v>
      </c>
      <c r="H793" s="137">
        <v>6630</v>
      </c>
      <c r="I793" s="106" t="s">
        <v>1138</v>
      </c>
      <c r="J793" s="137">
        <v>5270</v>
      </c>
      <c r="K793" s="106" t="s">
        <v>1448</v>
      </c>
      <c r="L793" s="137">
        <v>6690</v>
      </c>
      <c r="M793" s="106" t="s">
        <v>1449</v>
      </c>
      <c r="N793" s="136">
        <v>8040</v>
      </c>
    </row>
    <row r="794" spans="1:14" x14ac:dyDescent="0.25">
      <c r="A794" s="103" t="s">
        <v>1450</v>
      </c>
      <c r="B794" s="104" t="s">
        <v>1451</v>
      </c>
      <c r="C794" s="154">
        <v>10000</v>
      </c>
      <c r="D794" s="146">
        <v>0.25</v>
      </c>
      <c r="E794" s="103" t="s">
        <v>1452</v>
      </c>
      <c r="F794" s="135">
        <v>8210</v>
      </c>
      <c r="G794" s="103" t="s">
        <v>1453</v>
      </c>
      <c r="H794" s="155">
        <v>11100</v>
      </c>
      <c r="I794" s="103" t="s">
        <v>1454</v>
      </c>
      <c r="J794" s="135">
        <v>8880</v>
      </c>
      <c r="K794" s="103" t="s">
        <v>1201</v>
      </c>
      <c r="L794" s="155">
        <v>11200</v>
      </c>
      <c r="M794" s="103" t="s">
        <v>1455</v>
      </c>
      <c r="N794" s="155">
        <v>13500</v>
      </c>
    </row>
    <row r="795" spans="1:14" x14ac:dyDescent="0.25">
      <c r="A795" s="106" t="s">
        <v>1456</v>
      </c>
      <c r="B795" s="107" t="s">
        <v>1457</v>
      </c>
      <c r="C795" s="157">
        <v>3000</v>
      </c>
      <c r="D795" s="122" t="s">
        <v>1458</v>
      </c>
      <c r="E795" s="106" t="s">
        <v>1441</v>
      </c>
      <c r="F795" s="137">
        <v>6850</v>
      </c>
      <c r="G795" s="106" t="s">
        <v>1459</v>
      </c>
      <c r="H795" s="137">
        <v>9200</v>
      </c>
      <c r="I795" s="106" t="s">
        <v>1159</v>
      </c>
      <c r="J795" s="137">
        <v>7400</v>
      </c>
      <c r="K795" s="106" t="s">
        <v>1460</v>
      </c>
      <c r="L795" s="137">
        <v>9310</v>
      </c>
      <c r="M795" s="106" t="s">
        <v>1461</v>
      </c>
      <c r="N795" s="156">
        <v>11000</v>
      </c>
    </row>
    <row r="796" spans="1:14" x14ac:dyDescent="0.25">
      <c r="A796" s="103" t="s">
        <v>1462</v>
      </c>
      <c r="B796" s="104" t="s">
        <v>1463</v>
      </c>
      <c r="C796" s="154">
        <v>2600</v>
      </c>
      <c r="D796" s="146">
        <v>0.28000000000000003</v>
      </c>
      <c r="E796" s="103" t="s">
        <v>1464</v>
      </c>
      <c r="F796" s="135">
        <v>6640</v>
      </c>
      <c r="G796" s="103" t="s">
        <v>1465</v>
      </c>
      <c r="H796" s="135">
        <v>8900</v>
      </c>
      <c r="I796" s="103" t="s">
        <v>968</v>
      </c>
      <c r="J796" s="135">
        <v>7180</v>
      </c>
      <c r="K796" s="103" t="s">
        <v>960</v>
      </c>
      <c r="L796" s="135">
        <v>9010</v>
      </c>
      <c r="M796" s="103" t="s">
        <v>1466</v>
      </c>
      <c r="N796" s="155">
        <v>10700</v>
      </c>
    </row>
    <row r="797" spans="1:14" x14ac:dyDescent="0.25">
      <c r="A797" s="128" t="s">
        <v>1467</v>
      </c>
      <c r="B797" s="158" t="s">
        <v>1468</v>
      </c>
      <c r="C797" s="159">
        <v>3200</v>
      </c>
      <c r="D797" s="148">
        <v>0.32</v>
      </c>
      <c r="E797" s="128" t="s">
        <v>1469</v>
      </c>
      <c r="F797" s="160">
        <v>7110</v>
      </c>
      <c r="G797" s="128" t="s">
        <v>1470</v>
      </c>
      <c r="H797" s="160">
        <v>9540</v>
      </c>
      <c r="I797" s="128" t="s">
        <v>1471</v>
      </c>
      <c r="J797" s="160">
        <v>7680</v>
      </c>
      <c r="K797" s="128" t="s">
        <v>1472</v>
      </c>
      <c r="L797" s="160">
        <v>9660</v>
      </c>
      <c r="M797" s="128" t="s">
        <v>1473</v>
      </c>
      <c r="N797" s="161">
        <v>11500</v>
      </c>
    </row>
    <row r="798" spans="1:14" x14ac:dyDescent="0.25">
      <c r="A798" s="99" t="s">
        <v>1474</v>
      </c>
      <c r="B798" s="100" t="s">
        <v>1475</v>
      </c>
      <c r="C798" s="162">
        <v>2600</v>
      </c>
      <c r="D798" s="143">
        <v>0.36</v>
      </c>
      <c r="E798" s="99" t="s">
        <v>1441</v>
      </c>
      <c r="F798" s="163">
        <v>6870</v>
      </c>
      <c r="G798" s="99" t="s">
        <v>1459</v>
      </c>
      <c r="H798" s="163">
        <v>9200</v>
      </c>
      <c r="I798" s="99" t="s">
        <v>1476</v>
      </c>
      <c r="J798" s="163">
        <v>7420</v>
      </c>
      <c r="K798" s="99" t="s">
        <v>1477</v>
      </c>
      <c r="L798" s="163">
        <v>9320</v>
      </c>
      <c r="M798" s="99" t="s">
        <v>1478</v>
      </c>
      <c r="N798" s="133">
        <v>11000</v>
      </c>
    </row>
    <row r="799" spans="1:14" x14ac:dyDescent="0.25">
      <c r="A799" s="103" t="s">
        <v>1479</v>
      </c>
      <c r="B799" s="104" t="s">
        <v>1480</v>
      </c>
      <c r="C799" s="103" t="s">
        <v>1481</v>
      </c>
      <c r="D799" s="120" t="s">
        <v>1482</v>
      </c>
      <c r="E799" s="103" t="s">
        <v>1483</v>
      </c>
      <c r="F799" s="134">
        <v>7</v>
      </c>
      <c r="G799" s="103" t="s">
        <v>1483</v>
      </c>
      <c r="H799" s="134">
        <v>2</v>
      </c>
      <c r="I799" s="103" t="s">
        <v>1484</v>
      </c>
      <c r="J799" s="134">
        <v>2</v>
      </c>
      <c r="K799" s="103" t="s">
        <v>1485</v>
      </c>
      <c r="L799" s="139" t="s">
        <v>1125</v>
      </c>
      <c r="M799" s="103" t="s">
        <v>1486</v>
      </c>
      <c r="N799" s="139" t="s">
        <v>1125</v>
      </c>
    </row>
    <row r="800" spans="1:14" x14ac:dyDescent="0.25">
      <c r="A800" s="106" t="s">
        <v>1487</v>
      </c>
      <c r="B800" s="107" t="s">
        <v>1488</v>
      </c>
      <c r="C800" s="157">
        <v>4100</v>
      </c>
      <c r="D800" s="147">
        <v>0.41</v>
      </c>
      <c r="E800" s="106" t="s">
        <v>1489</v>
      </c>
      <c r="F800" s="137">
        <v>6350</v>
      </c>
      <c r="G800" s="106" t="s">
        <v>1490</v>
      </c>
      <c r="H800" s="137">
        <v>8550</v>
      </c>
      <c r="I800" s="106" t="s">
        <v>1491</v>
      </c>
      <c r="J800" s="137">
        <v>6860</v>
      </c>
      <c r="K800" s="106" t="s">
        <v>1492</v>
      </c>
      <c r="L800" s="137">
        <v>8650</v>
      </c>
      <c r="M800" s="106" t="s">
        <v>1493</v>
      </c>
      <c r="N800" s="156">
        <v>10300</v>
      </c>
    </row>
    <row r="801" spans="1:14" x14ac:dyDescent="0.25">
      <c r="A801" s="103" t="s">
        <v>1494</v>
      </c>
      <c r="B801" s="104" t="s">
        <v>1495</v>
      </c>
      <c r="C801" s="154">
        <v>3100</v>
      </c>
      <c r="D801" s="146">
        <v>0.44</v>
      </c>
      <c r="E801" s="103" t="s">
        <v>1496</v>
      </c>
      <c r="F801" s="135">
        <v>5890</v>
      </c>
      <c r="G801" s="103" t="s">
        <v>1497</v>
      </c>
      <c r="H801" s="135">
        <v>7910</v>
      </c>
      <c r="I801" s="103" t="s">
        <v>1498</v>
      </c>
      <c r="J801" s="135">
        <v>6370</v>
      </c>
      <c r="K801" s="103" t="s">
        <v>1499</v>
      </c>
      <c r="L801" s="135">
        <v>8010</v>
      </c>
      <c r="M801" s="103" t="s">
        <v>1500</v>
      </c>
      <c r="N801" s="134">
        <v>9490</v>
      </c>
    </row>
    <row r="802" spans="1:14" x14ac:dyDescent="0.25">
      <c r="A802" s="106" t="s">
        <v>1501</v>
      </c>
      <c r="B802" s="107" t="s">
        <v>1502</v>
      </c>
      <c r="C802" s="157">
        <v>3000</v>
      </c>
      <c r="D802" s="147">
        <v>0.5</v>
      </c>
      <c r="E802" s="106" t="s">
        <v>1503</v>
      </c>
      <c r="F802" s="137">
        <v>5830</v>
      </c>
      <c r="G802" s="106" t="s">
        <v>1504</v>
      </c>
      <c r="H802" s="137">
        <v>7820</v>
      </c>
      <c r="I802" s="106" t="s">
        <v>1505</v>
      </c>
      <c r="J802" s="137">
        <v>6290</v>
      </c>
      <c r="K802" s="106" t="s">
        <v>1506</v>
      </c>
      <c r="L802" s="137">
        <v>7920</v>
      </c>
      <c r="M802" s="106" t="s">
        <v>1507</v>
      </c>
      <c r="N802" s="136">
        <v>9380</v>
      </c>
    </row>
    <row r="803" spans="1:14" x14ac:dyDescent="0.25">
      <c r="A803" s="103" t="s">
        <v>1508</v>
      </c>
      <c r="B803" s="104" t="s">
        <v>1509</v>
      </c>
      <c r="C803" s="154">
        <v>3000</v>
      </c>
      <c r="D803" s="146">
        <v>0.55000000000000004</v>
      </c>
      <c r="E803" s="103" t="s">
        <v>1510</v>
      </c>
      <c r="F803" s="135">
        <v>5680</v>
      </c>
      <c r="G803" s="103" t="s">
        <v>1511</v>
      </c>
      <c r="H803" s="135">
        <v>7620</v>
      </c>
      <c r="I803" s="103" t="s">
        <v>1512</v>
      </c>
      <c r="J803" s="135">
        <v>6130</v>
      </c>
      <c r="K803" s="103" t="s">
        <v>1104</v>
      </c>
      <c r="L803" s="135">
        <v>7710</v>
      </c>
      <c r="M803" s="103" t="s">
        <v>1513</v>
      </c>
      <c r="N803" s="134">
        <v>9140</v>
      </c>
    </row>
    <row r="804" spans="1:14" x14ac:dyDescent="0.25">
      <c r="A804" s="106" t="s">
        <v>1514</v>
      </c>
      <c r="B804" s="107" t="s">
        <v>1515</v>
      </c>
      <c r="C804" s="157">
        <v>2000</v>
      </c>
      <c r="D804" s="147">
        <v>0.55000000000000004</v>
      </c>
      <c r="E804" s="106" t="s">
        <v>1136</v>
      </c>
      <c r="F804" s="137">
        <v>5390</v>
      </c>
      <c r="G804" s="106" t="s">
        <v>1516</v>
      </c>
      <c r="H804" s="137">
        <v>7190</v>
      </c>
      <c r="I804" s="106" t="s">
        <v>1517</v>
      </c>
      <c r="J804" s="137">
        <v>5820</v>
      </c>
      <c r="K804" s="106" t="s">
        <v>1518</v>
      </c>
      <c r="L804" s="137">
        <v>7290</v>
      </c>
      <c r="M804" s="106" t="s">
        <v>961</v>
      </c>
      <c r="N804" s="136">
        <v>8570</v>
      </c>
    </row>
    <row r="805" spans="1:14" x14ac:dyDescent="0.25">
      <c r="A805" s="103" t="s">
        <v>1519</v>
      </c>
      <c r="B805" s="104" t="s">
        <v>1520</v>
      </c>
      <c r="C805" s="154">
        <v>2000</v>
      </c>
      <c r="D805" s="146">
        <v>0.56000000000000005</v>
      </c>
      <c r="E805" s="103" t="s">
        <v>1416</v>
      </c>
      <c r="F805" s="135">
        <v>5430</v>
      </c>
      <c r="G805" s="103" t="s">
        <v>1521</v>
      </c>
      <c r="H805" s="135">
        <v>7240</v>
      </c>
      <c r="I805" s="103" t="s">
        <v>1522</v>
      </c>
      <c r="J805" s="135">
        <v>5860</v>
      </c>
      <c r="K805" s="103" t="s">
        <v>1523</v>
      </c>
      <c r="L805" s="135">
        <v>7340</v>
      </c>
      <c r="M805" s="103" t="s">
        <v>1524</v>
      </c>
      <c r="N805" s="134">
        <v>8630</v>
      </c>
    </row>
    <row r="806" spans="1:14" x14ac:dyDescent="0.25">
      <c r="A806" s="106" t="s">
        <v>1525</v>
      </c>
      <c r="B806" s="107" t="s">
        <v>1526</v>
      </c>
      <c r="C806" s="157">
        <v>2000</v>
      </c>
      <c r="D806" s="147">
        <v>0.48</v>
      </c>
      <c r="E806" s="106" t="s">
        <v>1527</v>
      </c>
      <c r="F806" s="137">
        <v>4720</v>
      </c>
      <c r="G806" s="106" t="s">
        <v>1392</v>
      </c>
      <c r="H806" s="137">
        <v>6290</v>
      </c>
      <c r="I806" s="106" t="s">
        <v>1528</v>
      </c>
      <c r="J806" s="137">
        <v>5090</v>
      </c>
      <c r="K806" s="106" t="s">
        <v>1529</v>
      </c>
      <c r="L806" s="137">
        <v>6380</v>
      </c>
      <c r="M806" s="106" t="s">
        <v>1530</v>
      </c>
      <c r="N806" s="136">
        <v>7500</v>
      </c>
    </row>
    <row r="807" spans="1:14" x14ac:dyDescent="0.25">
      <c r="A807" s="103" t="s">
        <v>1531</v>
      </c>
      <c r="B807" s="104" t="s">
        <v>1532</v>
      </c>
      <c r="C807" s="103" t="s">
        <v>1533</v>
      </c>
      <c r="D807" s="164">
        <v>2E-3</v>
      </c>
      <c r="E807" s="103" t="s">
        <v>1534</v>
      </c>
      <c r="F807" s="139" t="s">
        <v>1125</v>
      </c>
      <c r="G807" s="103" t="s">
        <v>1534</v>
      </c>
      <c r="H807" s="139" t="s">
        <v>1125</v>
      </c>
      <c r="I807" s="103" t="s">
        <v>1535</v>
      </c>
      <c r="J807" s="139" t="s">
        <v>1125</v>
      </c>
      <c r="K807" s="103" t="s">
        <v>1536</v>
      </c>
      <c r="L807" s="139" t="s">
        <v>1125</v>
      </c>
      <c r="M807" s="103" t="s">
        <v>1537</v>
      </c>
      <c r="N807" s="139" t="s">
        <v>1125</v>
      </c>
    </row>
    <row r="808" spans="1:14" x14ac:dyDescent="0.25">
      <c r="A808" s="106" t="s">
        <v>1538</v>
      </c>
      <c r="B808" s="122" t="s">
        <v>1539</v>
      </c>
      <c r="C808" s="106" t="s">
        <v>1257</v>
      </c>
      <c r="D808" s="147">
        <v>0.01</v>
      </c>
      <c r="E808" s="106" t="s">
        <v>1540</v>
      </c>
      <c r="F808" s="138" t="s">
        <v>1125</v>
      </c>
      <c r="G808" s="106" t="s">
        <v>1540</v>
      </c>
      <c r="H808" s="138" t="s">
        <v>1125</v>
      </c>
      <c r="I808" s="106" t="s">
        <v>1541</v>
      </c>
      <c r="J808" s="138" t="s">
        <v>1125</v>
      </c>
      <c r="K808" s="106" t="s">
        <v>1542</v>
      </c>
      <c r="L808" s="138" t="s">
        <v>1125</v>
      </c>
      <c r="M808" s="106" t="s">
        <v>1543</v>
      </c>
      <c r="N808" s="138" t="s">
        <v>1125</v>
      </c>
    </row>
    <row r="809" spans="1:14" ht="15.75" x14ac:dyDescent="0.25">
      <c r="A809" s="103" t="s">
        <v>1544</v>
      </c>
      <c r="B809" s="120" t="s">
        <v>1545</v>
      </c>
      <c r="C809" s="103" t="s">
        <v>1533</v>
      </c>
      <c r="D809" s="164">
        <v>3.0000000000000001E-3</v>
      </c>
      <c r="E809" s="103" t="s">
        <v>1546</v>
      </c>
      <c r="F809" s="139" t="s">
        <v>1125</v>
      </c>
      <c r="G809" s="103" t="s">
        <v>1546</v>
      </c>
      <c r="H809" s="139" t="s">
        <v>1125</v>
      </c>
      <c r="I809" s="103" t="s">
        <v>1547</v>
      </c>
      <c r="J809" s="139" t="s">
        <v>1125</v>
      </c>
      <c r="K809" s="103" t="s">
        <v>1548</v>
      </c>
      <c r="L809" s="139" t="s">
        <v>1125</v>
      </c>
      <c r="M809" s="103" t="s">
        <v>1549</v>
      </c>
      <c r="N809" s="139" t="s">
        <v>1125</v>
      </c>
    </row>
    <row r="810" spans="1:14" x14ac:dyDescent="0.25">
      <c r="A810" s="106" t="s">
        <v>1550</v>
      </c>
      <c r="B810" s="122" t="s">
        <v>1551</v>
      </c>
      <c r="C810" s="106" t="s">
        <v>1552</v>
      </c>
      <c r="D810" s="147">
        <v>0.02</v>
      </c>
      <c r="E810" s="106" t="s">
        <v>1553</v>
      </c>
      <c r="F810" s="138" t="s">
        <v>1125</v>
      </c>
      <c r="G810" s="106" t="s">
        <v>1553</v>
      </c>
      <c r="H810" s="138" t="s">
        <v>1125</v>
      </c>
      <c r="I810" s="106" t="s">
        <v>1554</v>
      </c>
      <c r="J810" s="138" t="s">
        <v>1125</v>
      </c>
      <c r="K810" s="106" t="s">
        <v>1555</v>
      </c>
      <c r="L810" s="138" t="s">
        <v>1125</v>
      </c>
      <c r="M810" s="106" t="s">
        <v>1556</v>
      </c>
      <c r="N810" s="138" t="s">
        <v>1125</v>
      </c>
    </row>
    <row r="811" spans="1:14" x14ac:dyDescent="0.25">
      <c r="A811" s="109" t="s">
        <v>1557</v>
      </c>
      <c r="B811" s="123" t="s">
        <v>1558</v>
      </c>
      <c r="C811" s="109" t="s">
        <v>1481</v>
      </c>
      <c r="D811" s="150">
        <v>7.0000000000000007E-2</v>
      </c>
      <c r="E811" s="109" t="s">
        <v>1222</v>
      </c>
      <c r="F811" s="140">
        <v>6</v>
      </c>
      <c r="G811" s="109" t="s">
        <v>1222</v>
      </c>
      <c r="H811" s="140">
        <v>2</v>
      </c>
      <c r="I811" s="109" t="s">
        <v>1559</v>
      </c>
      <c r="J811" s="140">
        <v>2</v>
      </c>
      <c r="K811" s="109" t="s">
        <v>1560</v>
      </c>
      <c r="L811" s="141" t="s">
        <v>1125</v>
      </c>
      <c r="M811" s="109" t="s">
        <v>1561</v>
      </c>
      <c r="N811" s="141" t="s">
        <v>1125</v>
      </c>
    </row>
    <row r="812" spans="1:14" x14ac:dyDescent="0.25">
      <c r="A812" s="99" t="s">
        <v>1562</v>
      </c>
      <c r="B812" s="142" t="s">
        <v>1563</v>
      </c>
      <c r="C812" s="132">
        <v>119</v>
      </c>
      <c r="D812" s="143">
        <v>0.41</v>
      </c>
      <c r="E812" s="99" t="s">
        <v>1564</v>
      </c>
      <c r="F812" s="133">
        <v>12400</v>
      </c>
      <c r="G812" s="99" t="s">
        <v>1058</v>
      </c>
      <c r="H812" s="133">
        <v>12400</v>
      </c>
      <c r="I812" s="99" t="s">
        <v>1565</v>
      </c>
      <c r="J812" s="133">
        <v>13000</v>
      </c>
      <c r="K812" s="99" t="s">
        <v>1566</v>
      </c>
      <c r="L812" s="133">
        <v>13200</v>
      </c>
      <c r="M812" s="99" t="s">
        <v>1567</v>
      </c>
      <c r="N812" s="133">
        <v>10900</v>
      </c>
    </row>
    <row r="813" spans="1:14" x14ac:dyDescent="0.25">
      <c r="A813" s="103" t="s">
        <v>1568</v>
      </c>
      <c r="B813" s="120" t="s">
        <v>1569</v>
      </c>
      <c r="C813" s="114">
        <v>24.4</v>
      </c>
      <c r="D813" s="146">
        <v>0.44</v>
      </c>
      <c r="E813" s="103" t="s">
        <v>1570</v>
      </c>
      <c r="F813" s="155">
        <v>11600</v>
      </c>
      <c r="G813" s="103" t="s">
        <v>1571</v>
      </c>
      <c r="H813" s="135">
        <v>5560</v>
      </c>
      <c r="I813" s="103" t="s">
        <v>1572</v>
      </c>
      <c r="J813" s="155">
        <v>10800</v>
      </c>
      <c r="K813" s="103" t="s">
        <v>1573</v>
      </c>
      <c r="L813" s="135">
        <v>4900</v>
      </c>
      <c r="M813" s="103" t="s">
        <v>1574</v>
      </c>
      <c r="N813" s="134">
        <v>1430</v>
      </c>
    </row>
    <row r="814" spans="1:14" x14ac:dyDescent="0.25">
      <c r="A814" s="106" t="s">
        <v>1575</v>
      </c>
      <c r="B814" s="107" t="s">
        <v>1576</v>
      </c>
      <c r="C814" s="126">
        <v>4.8</v>
      </c>
      <c r="D814" s="147">
        <v>0.18</v>
      </c>
      <c r="E814" s="106" t="s">
        <v>1577</v>
      </c>
      <c r="F814" s="137">
        <v>1890</v>
      </c>
      <c r="G814" s="106" t="s">
        <v>1578</v>
      </c>
      <c r="H814" s="136">
        <v>523</v>
      </c>
      <c r="I814" s="106" t="s">
        <v>1579</v>
      </c>
      <c r="J814" s="137">
        <v>1020</v>
      </c>
      <c r="K814" s="106" t="s">
        <v>1580</v>
      </c>
      <c r="L814" s="136">
        <v>108</v>
      </c>
      <c r="M814" s="106" t="s">
        <v>1581</v>
      </c>
      <c r="N814" s="136">
        <v>73</v>
      </c>
    </row>
    <row r="815" spans="1:14" x14ac:dyDescent="0.25">
      <c r="A815" s="103" t="s">
        <v>1582</v>
      </c>
      <c r="B815" s="120" t="s">
        <v>1583</v>
      </c>
      <c r="C815" s="114">
        <v>51.6</v>
      </c>
      <c r="D815" s="146">
        <v>0.44</v>
      </c>
      <c r="E815" s="103" t="s">
        <v>1584</v>
      </c>
      <c r="F815" s="135">
        <v>8900</v>
      </c>
      <c r="G815" s="103" t="s">
        <v>1585</v>
      </c>
      <c r="H815" s="135">
        <v>6450</v>
      </c>
      <c r="I815" s="103" t="s">
        <v>1586</v>
      </c>
      <c r="J815" s="135">
        <v>8980</v>
      </c>
      <c r="K815" s="103" t="s">
        <v>1587</v>
      </c>
      <c r="L815" s="135">
        <v>6850</v>
      </c>
      <c r="M815" s="103" t="s">
        <v>1588</v>
      </c>
      <c r="N815" s="134">
        <v>3630</v>
      </c>
    </row>
    <row r="816" spans="1:14" ht="18" x14ac:dyDescent="0.25">
      <c r="A816" s="106" t="s">
        <v>1589</v>
      </c>
      <c r="B816" s="122" t="s">
        <v>1590</v>
      </c>
      <c r="C816" s="126">
        <v>4.3</v>
      </c>
      <c r="D816" s="147">
        <v>0.41</v>
      </c>
      <c r="E816" s="106" t="s">
        <v>1591</v>
      </c>
      <c r="F816" s="137">
        <v>2120</v>
      </c>
      <c r="G816" s="106" t="s">
        <v>1592</v>
      </c>
      <c r="H816" s="136">
        <v>583</v>
      </c>
      <c r="I816" s="106" t="s">
        <v>1593</v>
      </c>
      <c r="J816" s="137">
        <v>1080</v>
      </c>
      <c r="K816" s="106" t="s">
        <v>1594</v>
      </c>
      <c r="L816" s="136">
        <v>116</v>
      </c>
      <c r="M816" s="106" t="s">
        <v>1005</v>
      </c>
      <c r="N816" s="136">
        <v>81</v>
      </c>
    </row>
    <row r="817" spans="1:14" ht="15.75" x14ac:dyDescent="0.25">
      <c r="A817" s="103" t="s">
        <v>1595</v>
      </c>
      <c r="B817" s="120" t="s">
        <v>1596</v>
      </c>
      <c r="C817" s="121">
        <v>3.5</v>
      </c>
      <c r="D817" s="146">
        <v>0.42</v>
      </c>
      <c r="E817" s="103" t="s">
        <v>1597</v>
      </c>
      <c r="F817" s="135">
        <v>1800</v>
      </c>
      <c r="G817" s="103" t="s">
        <v>1598</v>
      </c>
      <c r="H817" s="134">
        <v>491</v>
      </c>
      <c r="I817" s="103" t="s">
        <v>1599</v>
      </c>
      <c r="J817" s="134">
        <v>822</v>
      </c>
      <c r="K817" s="103" t="s">
        <v>1600</v>
      </c>
      <c r="L817" s="134">
        <v>93</v>
      </c>
      <c r="M817" s="103" t="s">
        <v>1601</v>
      </c>
      <c r="N817" s="134">
        <v>68</v>
      </c>
    </row>
    <row r="818" spans="1:14" ht="15.75" x14ac:dyDescent="0.25">
      <c r="A818" s="106" t="s">
        <v>1602</v>
      </c>
      <c r="B818" s="122" t="s">
        <v>1603</v>
      </c>
      <c r="C818" s="117">
        <v>20.8</v>
      </c>
      <c r="D818" s="122" t="s">
        <v>1604</v>
      </c>
      <c r="E818" s="106" t="s">
        <v>1130</v>
      </c>
      <c r="F818" s="137">
        <v>9710</v>
      </c>
      <c r="G818" s="106" t="s">
        <v>1605</v>
      </c>
      <c r="H818" s="137">
        <v>4240</v>
      </c>
      <c r="I818" s="106" t="s">
        <v>1461</v>
      </c>
      <c r="J818" s="137">
        <v>8820</v>
      </c>
      <c r="K818" s="106" t="s">
        <v>1606</v>
      </c>
      <c r="L818" s="137">
        <v>3400</v>
      </c>
      <c r="M818" s="106" t="s">
        <v>1607</v>
      </c>
      <c r="N818" s="136">
        <v>912</v>
      </c>
    </row>
    <row r="819" spans="1:14" x14ac:dyDescent="0.25">
      <c r="A819" s="103" t="s">
        <v>1608</v>
      </c>
      <c r="B819" s="120" t="s">
        <v>1609</v>
      </c>
      <c r="C819" s="114">
        <v>10.8</v>
      </c>
      <c r="D819" s="146">
        <v>0.45</v>
      </c>
      <c r="E819" s="103" t="s">
        <v>1610</v>
      </c>
      <c r="F819" s="135">
        <v>5550</v>
      </c>
      <c r="G819" s="103" t="s">
        <v>1611</v>
      </c>
      <c r="H819" s="135">
        <v>1790</v>
      </c>
      <c r="I819" s="103" t="s">
        <v>1612</v>
      </c>
      <c r="J819" s="135">
        <v>4280</v>
      </c>
      <c r="K819" s="103" t="s">
        <v>1613</v>
      </c>
      <c r="L819" s="134">
        <v>753</v>
      </c>
      <c r="M819" s="103" t="s">
        <v>1614</v>
      </c>
      <c r="N819" s="134">
        <v>260</v>
      </c>
    </row>
    <row r="820" spans="1:14" x14ac:dyDescent="0.25">
      <c r="A820" s="106" t="s">
        <v>1615</v>
      </c>
      <c r="B820" s="122" t="s">
        <v>1616</v>
      </c>
      <c r="C820" s="126">
        <v>7.5</v>
      </c>
      <c r="D820" s="147">
        <v>0.36</v>
      </c>
      <c r="E820" s="106" t="s">
        <v>1617</v>
      </c>
      <c r="F820" s="137">
        <v>3350</v>
      </c>
      <c r="G820" s="106" t="s">
        <v>1618</v>
      </c>
      <c r="H820" s="136">
        <v>979</v>
      </c>
      <c r="I820" s="106" t="s">
        <v>1132</v>
      </c>
      <c r="J820" s="137">
        <v>2240</v>
      </c>
      <c r="K820" s="106" t="s">
        <v>1619</v>
      </c>
      <c r="L820" s="136">
        <v>273</v>
      </c>
      <c r="M820" s="106" t="s">
        <v>1620</v>
      </c>
      <c r="N820" s="136">
        <v>138</v>
      </c>
    </row>
    <row r="821" spans="1:14" x14ac:dyDescent="0.25">
      <c r="A821" s="103" t="s">
        <v>1621</v>
      </c>
      <c r="B821" s="120" t="s">
        <v>1622</v>
      </c>
      <c r="C821" s="121">
        <v>4.9000000000000004</v>
      </c>
      <c r="D821" s="146">
        <v>0.33</v>
      </c>
      <c r="E821" s="103" t="s">
        <v>1623</v>
      </c>
      <c r="F821" s="135">
        <v>2360</v>
      </c>
      <c r="G821" s="103" t="s">
        <v>1624</v>
      </c>
      <c r="H821" s="134">
        <v>654</v>
      </c>
      <c r="I821" s="103" t="s">
        <v>1625</v>
      </c>
      <c r="J821" s="135">
        <v>1280</v>
      </c>
      <c r="K821" s="103" t="s">
        <v>1626</v>
      </c>
      <c r="L821" s="134">
        <v>136</v>
      </c>
      <c r="M821" s="103" t="s">
        <v>1627</v>
      </c>
      <c r="N821" s="134">
        <v>91</v>
      </c>
    </row>
    <row r="822" spans="1:14" x14ac:dyDescent="0.25">
      <c r="A822" s="106" t="s">
        <v>1628</v>
      </c>
      <c r="B822" s="122" t="s">
        <v>1629</v>
      </c>
      <c r="C822" s="126">
        <v>6.6</v>
      </c>
      <c r="D822" s="147">
        <v>0.31</v>
      </c>
      <c r="E822" s="106" t="s">
        <v>1630</v>
      </c>
      <c r="F822" s="137">
        <v>2900</v>
      </c>
      <c r="G822" s="106" t="s">
        <v>1631</v>
      </c>
      <c r="H822" s="136">
        <v>828</v>
      </c>
      <c r="I822" s="106" t="s">
        <v>1632</v>
      </c>
      <c r="J822" s="137">
        <v>1820</v>
      </c>
      <c r="K822" s="106" t="s">
        <v>1633</v>
      </c>
      <c r="L822" s="136">
        <v>206</v>
      </c>
      <c r="M822" s="106" t="s">
        <v>1634</v>
      </c>
      <c r="N822" s="136">
        <v>116</v>
      </c>
    </row>
    <row r="823" spans="1:14" x14ac:dyDescent="0.25">
      <c r="A823" s="103" t="s">
        <v>1635</v>
      </c>
      <c r="B823" s="120" t="s">
        <v>1636</v>
      </c>
      <c r="C823" s="121">
        <v>5.5</v>
      </c>
      <c r="D823" s="146">
        <v>0.36</v>
      </c>
      <c r="E823" s="103" t="s">
        <v>1637</v>
      </c>
      <c r="F823" s="135">
        <v>2910</v>
      </c>
      <c r="G823" s="103" t="s">
        <v>1638</v>
      </c>
      <c r="H823" s="134">
        <v>812</v>
      </c>
      <c r="I823" s="103" t="s">
        <v>1639</v>
      </c>
      <c r="J823" s="135">
        <v>1670</v>
      </c>
      <c r="K823" s="103" t="s">
        <v>1093</v>
      </c>
      <c r="L823" s="134">
        <v>179</v>
      </c>
      <c r="M823" s="103" t="s">
        <v>1640</v>
      </c>
      <c r="N823" s="134">
        <v>114</v>
      </c>
    </row>
    <row r="824" spans="1:14" x14ac:dyDescent="0.25">
      <c r="A824" s="106" t="s">
        <v>1641</v>
      </c>
      <c r="B824" s="122" t="s">
        <v>1642</v>
      </c>
      <c r="C824" s="126">
        <v>0.3</v>
      </c>
      <c r="D824" s="147">
        <v>0.14000000000000001</v>
      </c>
      <c r="E824" s="106" t="s">
        <v>1643</v>
      </c>
      <c r="F824" s="136">
        <v>69</v>
      </c>
      <c r="G824" s="106" t="s">
        <v>1643</v>
      </c>
      <c r="H824" s="136">
        <v>19</v>
      </c>
      <c r="I824" s="106" t="s">
        <v>1644</v>
      </c>
      <c r="J824" s="136">
        <v>21</v>
      </c>
      <c r="K824" s="106" t="s">
        <v>1645</v>
      </c>
      <c r="L824" s="136">
        <v>3</v>
      </c>
      <c r="M824" s="106" t="s">
        <v>1646</v>
      </c>
      <c r="N824" s="136">
        <v>3</v>
      </c>
    </row>
    <row r="825" spans="1:14" x14ac:dyDescent="0.25">
      <c r="A825" s="103" t="s">
        <v>1647</v>
      </c>
      <c r="B825" s="120" t="s">
        <v>1648</v>
      </c>
      <c r="C825" s="121">
        <v>2.5</v>
      </c>
      <c r="D825" s="146">
        <v>0.26</v>
      </c>
      <c r="E825" s="103" t="s">
        <v>1649</v>
      </c>
      <c r="F825" s="135">
        <v>1110</v>
      </c>
      <c r="G825" s="103" t="s">
        <v>1649</v>
      </c>
      <c r="H825" s="134">
        <v>301</v>
      </c>
      <c r="I825" s="103" t="s">
        <v>1650</v>
      </c>
      <c r="J825" s="134">
        <v>438</v>
      </c>
      <c r="K825" s="103" t="s">
        <v>1651</v>
      </c>
      <c r="L825" s="134">
        <v>54</v>
      </c>
      <c r="M825" s="103" t="s">
        <v>1652</v>
      </c>
      <c r="N825" s="134">
        <v>42</v>
      </c>
    </row>
    <row r="826" spans="1:14" x14ac:dyDescent="0.25">
      <c r="A826" s="106" t="s">
        <v>1653</v>
      </c>
      <c r="B826" s="122" t="s">
        <v>1654</v>
      </c>
      <c r="C826" s="106" t="s">
        <v>1655</v>
      </c>
      <c r="D826" s="147">
        <v>0.04</v>
      </c>
      <c r="E826" s="106" t="s">
        <v>1656</v>
      </c>
      <c r="F826" s="136">
        <v>5</v>
      </c>
      <c r="G826" s="106" t="s">
        <v>1656</v>
      </c>
      <c r="H826" s="136">
        <v>1</v>
      </c>
      <c r="I826" s="106" t="s">
        <v>1657</v>
      </c>
      <c r="J826" s="136">
        <v>1</v>
      </c>
      <c r="K826" s="106" t="s">
        <v>1658</v>
      </c>
      <c r="L826" s="138" t="s">
        <v>1125</v>
      </c>
      <c r="M826" s="106" t="s">
        <v>1659</v>
      </c>
      <c r="N826" s="138" t="s">
        <v>1125</v>
      </c>
    </row>
    <row r="827" spans="1:14" x14ac:dyDescent="0.25">
      <c r="A827" s="103" t="s">
        <v>1660</v>
      </c>
      <c r="B827" s="120" t="s">
        <v>1661</v>
      </c>
      <c r="C827" s="121">
        <v>0.4</v>
      </c>
      <c r="D827" s="146">
        <v>0.13</v>
      </c>
      <c r="E827" s="103" t="s">
        <v>1387</v>
      </c>
      <c r="F827" s="134">
        <v>108</v>
      </c>
      <c r="G827" s="103" t="s">
        <v>1387</v>
      </c>
      <c r="H827" s="134">
        <v>29</v>
      </c>
      <c r="I827" s="103" t="s">
        <v>1662</v>
      </c>
      <c r="J827" s="134">
        <v>33</v>
      </c>
      <c r="K827" s="103" t="s">
        <v>1663</v>
      </c>
      <c r="L827" s="134">
        <v>5</v>
      </c>
      <c r="M827" s="103" t="s">
        <v>1664</v>
      </c>
      <c r="N827" s="134">
        <v>4</v>
      </c>
    </row>
    <row r="828" spans="1:14" x14ac:dyDescent="0.25">
      <c r="A828" s="106" t="s">
        <v>1665</v>
      </c>
      <c r="B828" s="122" t="s">
        <v>1666</v>
      </c>
      <c r="C828" s="106" t="s">
        <v>1667</v>
      </c>
      <c r="D828" s="147">
        <v>0.02</v>
      </c>
      <c r="E828" s="106" t="s">
        <v>1668</v>
      </c>
      <c r="F828" s="136">
        <v>1</v>
      </c>
      <c r="G828" s="106" t="s">
        <v>1668</v>
      </c>
      <c r="H828" s="138" t="s">
        <v>1125</v>
      </c>
      <c r="I828" s="106" t="s">
        <v>1669</v>
      </c>
      <c r="J828" s="138" t="s">
        <v>1125</v>
      </c>
      <c r="K828" s="106" t="s">
        <v>1670</v>
      </c>
      <c r="L828" s="138" t="s">
        <v>1125</v>
      </c>
      <c r="M828" s="106" t="s">
        <v>1267</v>
      </c>
      <c r="N828" s="138" t="s">
        <v>1125</v>
      </c>
    </row>
    <row r="829" spans="1:14" ht="18" x14ac:dyDescent="0.25">
      <c r="A829" s="103" t="s">
        <v>1671</v>
      </c>
      <c r="B829" s="120" t="s">
        <v>1672</v>
      </c>
      <c r="C829" s="114">
        <v>22.5</v>
      </c>
      <c r="D829" s="146">
        <v>0.53</v>
      </c>
      <c r="E829" s="103" t="s">
        <v>1673</v>
      </c>
      <c r="F829" s="135">
        <v>6720</v>
      </c>
      <c r="G829" s="103" t="s">
        <v>1674</v>
      </c>
      <c r="H829" s="135">
        <v>3070</v>
      </c>
      <c r="I829" s="103" t="s">
        <v>1675</v>
      </c>
      <c r="J829" s="135">
        <v>6180</v>
      </c>
      <c r="K829" s="103" t="s">
        <v>1676</v>
      </c>
      <c r="L829" s="135">
        <v>2580</v>
      </c>
      <c r="M829" s="103" t="s">
        <v>1677</v>
      </c>
      <c r="N829" s="134">
        <v>718</v>
      </c>
    </row>
    <row r="830" spans="1:14" ht="15.75" x14ac:dyDescent="0.25">
      <c r="A830" s="128" t="s">
        <v>1678</v>
      </c>
      <c r="B830" s="127" t="s">
        <v>1679</v>
      </c>
      <c r="C830" s="165">
        <v>21.2</v>
      </c>
      <c r="D830" s="148">
        <v>0.44</v>
      </c>
      <c r="E830" s="128" t="s">
        <v>1680</v>
      </c>
      <c r="F830" s="160">
        <v>5940</v>
      </c>
      <c r="G830" s="128" t="s">
        <v>1681</v>
      </c>
      <c r="H830" s="160">
        <v>2620</v>
      </c>
      <c r="I830" s="128" t="s">
        <v>1682</v>
      </c>
      <c r="J830" s="160">
        <v>5410</v>
      </c>
      <c r="K830" s="128" t="s">
        <v>1683</v>
      </c>
      <c r="L830" s="160">
        <v>2130</v>
      </c>
      <c r="M830" s="128" t="s">
        <v>1684</v>
      </c>
      <c r="N830" s="166">
        <v>575</v>
      </c>
    </row>
    <row r="831" spans="1:14" ht="18" x14ac:dyDescent="0.25">
      <c r="A831" s="99" t="s">
        <v>1685</v>
      </c>
      <c r="B831" s="142" t="s">
        <v>1686</v>
      </c>
      <c r="C831" s="112">
        <v>7.5</v>
      </c>
      <c r="D831" s="143">
        <v>0.44</v>
      </c>
      <c r="E831" s="99" t="s">
        <v>1687</v>
      </c>
      <c r="F831" s="163">
        <v>3180</v>
      </c>
      <c r="G831" s="99" t="s">
        <v>1688</v>
      </c>
      <c r="H831" s="144">
        <v>929</v>
      </c>
      <c r="I831" s="99" t="s">
        <v>1689</v>
      </c>
      <c r="J831" s="163">
        <v>2120</v>
      </c>
      <c r="K831" s="99" t="s">
        <v>1690</v>
      </c>
      <c r="L831" s="144">
        <v>259</v>
      </c>
      <c r="M831" s="99" t="s">
        <v>1691</v>
      </c>
      <c r="N831" s="144">
        <v>131</v>
      </c>
    </row>
    <row r="832" spans="1:14" ht="18" x14ac:dyDescent="0.25">
      <c r="A832" s="103" t="s">
        <v>1692</v>
      </c>
      <c r="B832" s="120" t="s">
        <v>1693</v>
      </c>
      <c r="C832" s="121">
        <v>2.2000000000000002</v>
      </c>
      <c r="D832" s="146">
        <v>0.32</v>
      </c>
      <c r="E832" s="103" t="s">
        <v>1694</v>
      </c>
      <c r="F832" s="134">
        <v>795</v>
      </c>
      <c r="G832" s="103" t="s">
        <v>1694</v>
      </c>
      <c r="H832" s="134">
        <v>216</v>
      </c>
      <c r="I832" s="103" t="s">
        <v>1695</v>
      </c>
      <c r="J832" s="134">
        <v>302</v>
      </c>
      <c r="K832" s="103" t="s">
        <v>1696</v>
      </c>
      <c r="L832" s="134">
        <v>38</v>
      </c>
      <c r="M832" s="103" t="s">
        <v>1697</v>
      </c>
      <c r="N832" s="134">
        <v>30</v>
      </c>
    </row>
    <row r="833" spans="1:14" ht="18" x14ac:dyDescent="0.25">
      <c r="A833" s="106" t="s">
        <v>1698</v>
      </c>
      <c r="B833" s="122" t="s">
        <v>1699</v>
      </c>
      <c r="C833" s="126">
        <v>5</v>
      </c>
      <c r="D833" s="147">
        <v>0.35</v>
      </c>
      <c r="E833" s="106" t="s">
        <v>1700</v>
      </c>
      <c r="F833" s="137">
        <v>1910</v>
      </c>
      <c r="G833" s="106" t="s">
        <v>1701</v>
      </c>
      <c r="H833" s="136">
        <v>530</v>
      </c>
      <c r="I833" s="106" t="s">
        <v>1702</v>
      </c>
      <c r="J833" s="137">
        <v>1050</v>
      </c>
      <c r="K833" s="106" t="s">
        <v>1703</v>
      </c>
      <c r="L833" s="136">
        <v>111</v>
      </c>
      <c r="M833" s="106" t="s">
        <v>1704</v>
      </c>
      <c r="N833" s="136">
        <v>74</v>
      </c>
    </row>
    <row r="834" spans="1:14" ht="18" x14ac:dyDescent="0.25">
      <c r="A834" s="103" t="s">
        <v>1705</v>
      </c>
      <c r="B834" s="120" t="s">
        <v>1706</v>
      </c>
      <c r="C834" s="121">
        <v>6.6</v>
      </c>
      <c r="D834" s="146">
        <v>0.42</v>
      </c>
      <c r="E834" s="103" t="s">
        <v>1638</v>
      </c>
      <c r="F834" s="135">
        <v>2990</v>
      </c>
      <c r="G834" s="103" t="s">
        <v>1707</v>
      </c>
      <c r="H834" s="134">
        <v>854</v>
      </c>
      <c r="I834" s="103" t="s">
        <v>1708</v>
      </c>
      <c r="J834" s="135">
        <v>1880</v>
      </c>
      <c r="K834" s="103" t="s">
        <v>972</v>
      </c>
      <c r="L834" s="134">
        <v>212</v>
      </c>
      <c r="M834" s="103" t="s">
        <v>1709</v>
      </c>
      <c r="N834" s="134">
        <v>120</v>
      </c>
    </row>
    <row r="835" spans="1:14" ht="18" x14ac:dyDescent="0.25">
      <c r="A835" s="106" t="s">
        <v>1710</v>
      </c>
      <c r="B835" s="122" t="s">
        <v>1711</v>
      </c>
      <c r="C835" s="126">
        <v>6</v>
      </c>
      <c r="D835" s="122" t="s">
        <v>1712</v>
      </c>
      <c r="E835" s="106" t="s">
        <v>1713</v>
      </c>
      <c r="F835" s="137">
        <v>3150</v>
      </c>
      <c r="G835" s="106" t="s">
        <v>1714</v>
      </c>
      <c r="H835" s="136">
        <v>889</v>
      </c>
      <c r="I835" s="106" t="s">
        <v>1221</v>
      </c>
      <c r="J835" s="137">
        <v>1900</v>
      </c>
      <c r="K835" s="106" t="s">
        <v>1633</v>
      </c>
      <c r="L835" s="136">
        <v>206</v>
      </c>
      <c r="M835" s="106" t="s">
        <v>1715</v>
      </c>
      <c r="N835" s="136">
        <v>124</v>
      </c>
    </row>
    <row r="836" spans="1:14" x14ac:dyDescent="0.25">
      <c r="A836" s="103" t="s">
        <v>1716</v>
      </c>
      <c r="B836" s="120" t="s">
        <v>1717</v>
      </c>
      <c r="C836" s="121">
        <v>3.7</v>
      </c>
      <c r="D836" s="146">
        <v>0.32</v>
      </c>
      <c r="E836" s="103" t="s">
        <v>1718</v>
      </c>
      <c r="F836" s="135">
        <v>1330</v>
      </c>
      <c r="G836" s="103" t="s">
        <v>1719</v>
      </c>
      <c r="H836" s="134">
        <v>363</v>
      </c>
      <c r="I836" s="103" t="s">
        <v>1018</v>
      </c>
      <c r="J836" s="134">
        <v>624</v>
      </c>
      <c r="K836" s="103" t="s">
        <v>1720</v>
      </c>
      <c r="L836" s="134">
        <v>69</v>
      </c>
      <c r="M836" s="103" t="s">
        <v>1721</v>
      </c>
      <c r="N836" s="134">
        <v>51</v>
      </c>
    </row>
    <row r="837" spans="1:14" ht="18" x14ac:dyDescent="0.25">
      <c r="A837" s="106" t="s">
        <v>1722</v>
      </c>
      <c r="B837" s="122" t="s">
        <v>1723</v>
      </c>
      <c r="C837" s="126">
        <v>3.8</v>
      </c>
      <c r="D837" s="147">
        <v>0.3</v>
      </c>
      <c r="E837" s="106" t="s">
        <v>1724</v>
      </c>
      <c r="F837" s="137">
        <v>1410</v>
      </c>
      <c r="G837" s="106" t="s">
        <v>1725</v>
      </c>
      <c r="H837" s="136">
        <v>387</v>
      </c>
      <c r="I837" s="106" t="s">
        <v>1726</v>
      </c>
      <c r="J837" s="136">
        <v>673</v>
      </c>
      <c r="K837" s="106" t="s">
        <v>1727</v>
      </c>
      <c r="L837" s="136">
        <v>74</v>
      </c>
      <c r="M837" s="106" t="s">
        <v>1728</v>
      </c>
      <c r="N837" s="136">
        <v>54</v>
      </c>
    </row>
    <row r="838" spans="1:14" ht="18" x14ac:dyDescent="0.25">
      <c r="A838" s="103" t="s">
        <v>1729</v>
      </c>
      <c r="B838" s="120" t="s">
        <v>1730</v>
      </c>
      <c r="C838" s="120" t="s">
        <v>1731</v>
      </c>
      <c r="D838" s="146">
        <v>0.17</v>
      </c>
      <c r="E838" s="103" t="s">
        <v>1732</v>
      </c>
      <c r="F838" s="134">
        <v>62</v>
      </c>
      <c r="G838" s="103" t="s">
        <v>1732</v>
      </c>
      <c r="H838" s="134">
        <v>17</v>
      </c>
      <c r="I838" s="103" t="s">
        <v>1733</v>
      </c>
      <c r="J838" s="134">
        <v>18</v>
      </c>
      <c r="K838" s="103" t="s">
        <v>1734</v>
      </c>
      <c r="L838" s="134">
        <v>3</v>
      </c>
      <c r="M838" s="103" t="s">
        <v>1735</v>
      </c>
      <c r="N838" s="134">
        <v>2</v>
      </c>
    </row>
    <row r="839" spans="1:14" ht="18" x14ac:dyDescent="0.25">
      <c r="A839" s="106" t="s">
        <v>1736</v>
      </c>
      <c r="B839" s="122" t="s">
        <v>1737</v>
      </c>
      <c r="C839" s="126">
        <v>5.7</v>
      </c>
      <c r="D839" s="147">
        <v>0.37</v>
      </c>
      <c r="E839" s="106" t="s">
        <v>1738</v>
      </c>
      <c r="F839" s="137">
        <v>2560</v>
      </c>
      <c r="G839" s="106" t="s">
        <v>1739</v>
      </c>
      <c r="H839" s="136">
        <v>719</v>
      </c>
      <c r="I839" s="106" t="s">
        <v>1740</v>
      </c>
      <c r="J839" s="137">
        <v>1500</v>
      </c>
      <c r="K839" s="106" t="s">
        <v>1741</v>
      </c>
      <c r="L839" s="136">
        <v>162</v>
      </c>
      <c r="M839" s="106" t="s">
        <v>1742</v>
      </c>
      <c r="N839" s="136">
        <v>101</v>
      </c>
    </row>
    <row r="840" spans="1:14" ht="18" x14ac:dyDescent="0.25">
      <c r="A840" s="103" t="s">
        <v>1743</v>
      </c>
      <c r="B840" s="120" t="s">
        <v>1744</v>
      </c>
      <c r="C840" s="121">
        <v>3.5</v>
      </c>
      <c r="D840" s="146">
        <v>0.38</v>
      </c>
      <c r="E840" s="103" t="s">
        <v>1745</v>
      </c>
      <c r="F840" s="135">
        <v>1640</v>
      </c>
      <c r="G840" s="103" t="s">
        <v>1746</v>
      </c>
      <c r="H840" s="134">
        <v>446</v>
      </c>
      <c r="I840" s="103" t="s">
        <v>1747</v>
      </c>
      <c r="J840" s="134">
        <v>747</v>
      </c>
      <c r="K840" s="103" t="s">
        <v>1748</v>
      </c>
      <c r="L840" s="134">
        <v>84</v>
      </c>
      <c r="M840" s="103" t="s">
        <v>1749</v>
      </c>
      <c r="N840" s="134">
        <v>62</v>
      </c>
    </row>
    <row r="841" spans="1:14" ht="18" x14ac:dyDescent="0.25">
      <c r="A841" s="106" t="s">
        <v>1750</v>
      </c>
      <c r="B841" s="122" t="s">
        <v>1751</v>
      </c>
      <c r="C841" s="126">
        <v>3.8</v>
      </c>
      <c r="D841" s="147">
        <v>0.32</v>
      </c>
      <c r="E841" s="106" t="s">
        <v>1752</v>
      </c>
      <c r="F841" s="137">
        <v>1510</v>
      </c>
      <c r="G841" s="106" t="s">
        <v>1753</v>
      </c>
      <c r="H841" s="136">
        <v>413</v>
      </c>
      <c r="I841" s="106" t="s">
        <v>1754</v>
      </c>
      <c r="J841" s="136">
        <v>718</v>
      </c>
      <c r="K841" s="106" t="s">
        <v>1755</v>
      </c>
      <c r="L841" s="136">
        <v>79</v>
      </c>
      <c r="M841" s="106" t="s">
        <v>1756</v>
      </c>
      <c r="N841" s="136">
        <v>57</v>
      </c>
    </row>
    <row r="842" spans="1:14" x14ac:dyDescent="0.25">
      <c r="A842" s="103" t="s">
        <v>1757</v>
      </c>
      <c r="B842" s="120" t="s">
        <v>1758</v>
      </c>
      <c r="C842" s="103" t="s">
        <v>1759</v>
      </c>
      <c r="D842" s="146">
        <v>0.15</v>
      </c>
      <c r="E842" s="103" t="s">
        <v>1632</v>
      </c>
      <c r="F842" s="134">
        <v>50</v>
      </c>
      <c r="G842" s="103" t="s">
        <v>1632</v>
      </c>
      <c r="H842" s="134">
        <v>14</v>
      </c>
      <c r="I842" s="103" t="s">
        <v>1760</v>
      </c>
      <c r="J842" s="134">
        <v>15</v>
      </c>
      <c r="K842" s="103" t="s">
        <v>1761</v>
      </c>
      <c r="L842" s="134">
        <v>2</v>
      </c>
      <c r="M842" s="103" t="s">
        <v>1762</v>
      </c>
      <c r="N842" s="134">
        <v>2</v>
      </c>
    </row>
    <row r="843" spans="1:14" ht="18" x14ac:dyDescent="0.25">
      <c r="A843" s="106" t="s">
        <v>1763</v>
      </c>
      <c r="B843" s="122" t="s">
        <v>1764</v>
      </c>
      <c r="C843" s="106" t="s">
        <v>1765</v>
      </c>
      <c r="D843" s="147">
        <v>0.05</v>
      </c>
      <c r="E843" s="106" t="s">
        <v>1766</v>
      </c>
      <c r="F843" s="136">
        <v>3</v>
      </c>
      <c r="G843" s="106" t="s">
        <v>1766</v>
      </c>
      <c r="H843" s="138" t="s">
        <v>1125</v>
      </c>
      <c r="I843" s="106" t="s">
        <v>1767</v>
      </c>
      <c r="J843" s="138" t="s">
        <v>1125</v>
      </c>
      <c r="K843" s="106" t="s">
        <v>1768</v>
      </c>
      <c r="L843" s="138" t="s">
        <v>1125</v>
      </c>
      <c r="M843" s="106" t="s">
        <v>1769</v>
      </c>
      <c r="N843" s="138" t="s">
        <v>1125</v>
      </c>
    </row>
    <row r="844" spans="1:14" ht="18" x14ac:dyDescent="0.25">
      <c r="A844" s="103" t="s">
        <v>1770</v>
      </c>
      <c r="B844" s="120" t="s">
        <v>1771</v>
      </c>
      <c r="C844" s="121">
        <v>0.6</v>
      </c>
      <c r="D844" s="120" t="s">
        <v>1772</v>
      </c>
      <c r="E844" s="103" t="s">
        <v>1773</v>
      </c>
      <c r="F844" s="134">
        <v>215</v>
      </c>
      <c r="G844" s="103" t="s">
        <v>1773</v>
      </c>
      <c r="H844" s="134">
        <v>58</v>
      </c>
      <c r="I844" s="103" t="s">
        <v>1774</v>
      </c>
      <c r="J844" s="134">
        <v>66</v>
      </c>
      <c r="K844" s="103" t="s">
        <v>1775</v>
      </c>
      <c r="L844" s="134">
        <v>10</v>
      </c>
      <c r="M844" s="103" t="s">
        <v>1776</v>
      </c>
      <c r="N844" s="134">
        <v>8</v>
      </c>
    </row>
    <row r="845" spans="1:14" ht="18" x14ac:dyDescent="0.25">
      <c r="A845" s="106" t="s">
        <v>1777</v>
      </c>
      <c r="B845" s="122" t="s">
        <v>1778</v>
      </c>
      <c r="C845" s="126">
        <v>5</v>
      </c>
      <c r="D845" s="147">
        <v>0.3</v>
      </c>
      <c r="E845" s="106" t="s">
        <v>1779</v>
      </c>
      <c r="F845" s="137">
        <v>2260</v>
      </c>
      <c r="G845" s="106" t="s">
        <v>1780</v>
      </c>
      <c r="H845" s="136">
        <v>627</v>
      </c>
      <c r="I845" s="106" t="s">
        <v>1781</v>
      </c>
      <c r="J845" s="137">
        <v>1240</v>
      </c>
      <c r="K845" s="106" t="s">
        <v>1782</v>
      </c>
      <c r="L845" s="136">
        <v>132</v>
      </c>
      <c r="M845" s="106" t="s">
        <v>1783</v>
      </c>
      <c r="N845" s="136">
        <v>88</v>
      </c>
    </row>
    <row r="846" spans="1:14" ht="18" x14ac:dyDescent="0.25">
      <c r="A846" s="103" t="s">
        <v>1784</v>
      </c>
      <c r="B846" s="120" t="s">
        <v>1785</v>
      </c>
      <c r="C846" s="103" t="s">
        <v>1234</v>
      </c>
      <c r="D846" s="146">
        <v>0.01</v>
      </c>
      <c r="E846" s="103" t="s">
        <v>1786</v>
      </c>
      <c r="F846" s="139" t="s">
        <v>1125</v>
      </c>
      <c r="G846" s="103" t="s">
        <v>1786</v>
      </c>
      <c r="H846" s="139" t="s">
        <v>1125</v>
      </c>
      <c r="I846" s="103" t="s">
        <v>1787</v>
      </c>
      <c r="J846" s="139" t="s">
        <v>1125</v>
      </c>
      <c r="K846" s="103" t="s">
        <v>1788</v>
      </c>
      <c r="L846" s="139" t="s">
        <v>1125</v>
      </c>
      <c r="M846" s="103" t="s">
        <v>1789</v>
      </c>
      <c r="N846" s="139" t="s">
        <v>1125</v>
      </c>
    </row>
    <row r="847" spans="1:14" x14ac:dyDescent="0.25">
      <c r="A847" s="106" t="s">
        <v>1790</v>
      </c>
      <c r="B847" s="122" t="s">
        <v>1791</v>
      </c>
      <c r="C847" s="126">
        <v>0.3</v>
      </c>
      <c r="D847" s="147">
        <v>0.16</v>
      </c>
      <c r="E847" s="106" t="s">
        <v>1792</v>
      </c>
      <c r="F847" s="136">
        <v>47</v>
      </c>
      <c r="G847" s="106" t="s">
        <v>1792</v>
      </c>
      <c r="H847" s="136">
        <v>13</v>
      </c>
      <c r="I847" s="106" t="s">
        <v>1793</v>
      </c>
      <c r="J847" s="136">
        <v>14</v>
      </c>
      <c r="K847" s="106" t="s">
        <v>1794</v>
      </c>
      <c r="L847" s="136">
        <v>2</v>
      </c>
      <c r="M847" s="106" t="s">
        <v>1795</v>
      </c>
      <c r="N847" s="136">
        <v>2</v>
      </c>
    </row>
    <row r="848" spans="1:14" ht="18" x14ac:dyDescent="0.25">
      <c r="A848" s="103" t="s">
        <v>1796</v>
      </c>
      <c r="B848" s="120" t="s">
        <v>1797</v>
      </c>
      <c r="C848" s="114">
        <v>13.5</v>
      </c>
      <c r="D848" s="146">
        <v>1.02</v>
      </c>
      <c r="E848" s="103" t="s">
        <v>1798</v>
      </c>
      <c r="F848" s="135">
        <v>8010</v>
      </c>
      <c r="G848" s="103" t="s">
        <v>1799</v>
      </c>
      <c r="H848" s="135">
        <v>2820</v>
      </c>
      <c r="I848" s="103" t="s">
        <v>1523</v>
      </c>
      <c r="J848" s="135">
        <v>6600</v>
      </c>
      <c r="K848" s="103" t="s">
        <v>1800</v>
      </c>
      <c r="L848" s="135">
        <v>1530</v>
      </c>
      <c r="M848" s="103" t="s">
        <v>1801</v>
      </c>
      <c r="N848" s="134">
        <v>436</v>
      </c>
    </row>
    <row r="849" spans="1:14" x14ac:dyDescent="0.25">
      <c r="A849" s="106" t="s">
        <v>1802</v>
      </c>
      <c r="B849" s="122" t="s">
        <v>1803</v>
      </c>
      <c r="C849" s="126">
        <v>4.7</v>
      </c>
      <c r="D849" s="147">
        <v>0.36</v>
      </c>
      <c r="E849" s="106" t="s">
        <v>1804</v>
      </c>
      <c r="F849" s="137">
        <v>1530</v>
      </c>
      <c r="G849" s="106" t="s">
        <v>1805</v>
      </c>
      <c r="H849" s="136">
        <v>421</v>
      </c>
      <c r="I849" s="106" t="s">
        <v>1806</v>
      </c>
      <c r="J849" s="136">
        <v>809</v>
      </c>
      <c r="K849" s="106" t="s">
        <v>1807</v>
      </c>
      <c r="L849" s="136">
        <v>86</v>
      </c>
      <c r="M849" s="106" t="s">
        <v>1808</v>
      </c>
      <c r="N849" s="136">
        <v>59</v>
      </c>
    </row>
    <row r="850" spans="1:14" x14ac:dyDescent="0.25">
      <c r="A850" s="103" t="s">
        <v>1809</v>
      </c>
      <c r="B850" s="120" t="s">
        <v>1810</v>
      </c>
      <c r="C850" s="121">
        <v>4.7</v>
      </c>
      <c r="D850" s="146">
        <v>0.42</v>
      </c>
      <c r="E850" s="103" t="s">
        <v>1811</v>
      </c>
      <c r="F850" s="135">
        <v>1760</v>
      </c>
      <c r="G850" s="103" t="s">
        <v>1812</v>
      </c>
      <c r="H850" s="134">
        <v>486</v>
      </c>
      <c r="I850" s="103" t="s">
        <v>1813</v>
      </c>
      <c r="J850" s="134">
        <v>934</v>
      </c>
      <c r="K850" s="103" t="s">
        <v>1814</v>
      </c>
      <c r="L850" s="134">
        <v>99</v>
      </c>
      <c r="M850" s="103" t="s">
        <v>1815</v>
      </c>
      <c r="N850" s="134">
        <v>68</v>
      </c>
    </row>
    <row r="851" spans="1:14" x14ac:dyDescent="0.25">
      <c r="A851" s="106" t="s">
        <v>1816</v>
      </c>
      <c r="B851" s="122" t="s">
        <v>1817</v>
      </c>
      <c r="C851" s="126">
        <v>4.7</v>
      </c>
      <c r="D851" s="147">
        <v>0.35</v>
      </c>
      <c r="E851" s="106" t="s">
        <v>1818</v>
      </c>
      <c r="F851" s="137">
        <v>1480</v>
      </c>
      <c r="G851" s="106" t="s">
        <v>1819</v>
      </c>
      <c r="H851" s="136">
        <v>407</v>
      </c>
      <c r="I851" s="106" t="s">
        <v>1820</v>
      </c>
      <c r="J851" s="136">
        <v>783</v>
      </c>
      <c r="K851" s="106" t="s">
        <v>1821</v>
      </c>
      <c r="L851" s="136">
        <v>83</v>
      </c>
      <c r="M851" s="106" t="s">
        <v>1822</v>
      </c>
      <c r="N851" s="136">
        <v>57</v>
      </c>
    </row>
    <row r="852" spans="1:14" x14ac:dyDescent="0.25">
      <c r="A852" s="103" t="s">
        <v>1823</v>
      </c>
      <c r="B852" s="120" t="s">
        <v>1824</v>
      </c>
      <c r="C852" s="121">
        <v>0.8</v>
      </c>
      <c r="D852" s="146">
        <v>0.3</v>
      </c>
      <c r="E852" s="103" t="s">
        <v>1825</v>
      </c>
      <c r="F852" s="134">
        <v>209</v>
      </c>
      <c r="G852" s="103" t="s">
        <v>1825</v>
      </c>
      <c r="H852" s="134">
        <v>57</v>
      </c>
      <c r="I852" s="103" t="s">
        <v>1826</v>
      </c>
      <c r="J852" s="134">
        <v>66</v>
      </c>
      <c r="K852" s="103" t="s">
        <v>1827</v>
      </c>
      <c r="L852" s="134">
        <v>10</v>
      </c>
      <c r="M852" s="103" t="s">
        <v>1828</v>
      </c>
      <c r="N852" s="134">
        <v>8</v>
      </c>
    </row>
    <row r="853" spans="1:14" x14ac:dyDescent="0.25">
      <c r="A853" s="106" t="s">
        <v>1829</v>
      </c>
      <c r="B853" s="122" t="s">
        <v>1830</v>
      </c>
      <c r="C853" s="126">
        <v>0.8</v>
      </c>
      <c r="D853" s="122" t="s">
        <v>1831</v>
      </c>
      <c r="E853" s="106" t="s">
        <v>1832</v>
      </c>
      <c r="F853" s="136">
        <v>237</v>
      </c>
      <c r="G853" s="106" t="s">
        <v>1832</v>
      </c>
      <c r="H853" s="136">
        <v>65</v>
      </c>
      <c r="I853" s="106" t="s">
        <v>1821</v>
      </c>
      <c r="J853" s="136">
        <v>75</v>
      </c>
      <c r="K853" s="106" t="s">
        <v>1346</v>
      </c>
      <c r="L853" s="136">
        <v>11</v>
      </c>
      <c r="M853" s="106" t="s">
        <v>1833</v>
      </c>
      <c r="N853" s="136">
        <v>9</v>
      </c>
    </row>
    <row r="854" spans="1:14" x14ac:dyDescent="0.25">
      <c r="A854" s="103" t="s">
        <v>1834</v>
      </c>
      <c r="B854" s="120" t="s">
        <v>1835</v>
      </c>
      <c r="C854" s="121">
        <v>0.8</v>
      </c>
      <c r="D854" s="146">
        <v>0.24</v>
      </c>
      <c r="E854" s="103" t="s">
        <v>1836</v>
      </c>
      <c r="F854" s="134">
        <v>163</v>
      </c>
      <c r="G854" s="103" t="s">
        <v>1836</v>
      </c>
      <c r="H854" s="134">
        <v>44</v>
      </c>
      <c r="I854" s="103" t="s">
        <v>1837</v>
      </c>
      <c r="J854" s="134">
        <v>52</v>
      </c>
      <c r="K854" s="103" t="s">
        <v>1838</v>
      </c>
      <c r="L854" s="134">
        <v>8</v>
      </c>
      <c r="M854" s="103" t="s">
        <v>1839</v>
      </c>
      <c r="N854" s="134">
        <v>6</v>
      </c>
    </row>
    <row r="855" spans="1:14" ht="18" x14ac:dyDescent="0.25">
      <c r="A855" s="106" t="s">
        <v>1840</v>
      </c>
      <c r="B855" s="122" t="s">
        <v>1841</v>
      </c>
      <c r="C855" s="117">
        <v>25</v>
      </c>
      <c r="D855" s="147">
        <v>0.65</v>
      </c>
      <c r="E855" s="106" t="s">
        <v>1842</v>
      </c>
      <c r="F855" s="156">
        <v>11000</v>
      </c>
      <c r="G855" s="106" t="s">
        <v>1843</v>
      </c>
      <c r="H855" s="137">
        <v>5350</v>
      </c>
      <c r="I855" s="106" t="s">
        <v>1844</v>
      </c>
      <c r="J855" s="156">
        <v>10300</v>
      </c>
      <c r="K855" s="106" t="s">
        <v>1215</v>
      </c>
      <c r="L855" s="137">
        <v>4770</v>
      </c>
      <c r="M855" s="106" t="s">
        <v>1845</v>
      </c>
      <c r="N855" s="136">
        <v>1420</v>
      </c>
    </row>
    <row r="856" spans="1:14" ht="18" x14ac:dyDescent="0.25">
      <c r="A856" s="103" t="s">
        <v>1846</v>
      </c>
      <c r="B856" s="120" t="s">
        <v>1847</v>
      </c>
      <c r="C856" s="114">
        <v>12.9</v>
      </c>
      <c r="D856" s="146">
        <v>0.86</v>
      </c>
      <c r="E856" s="103" t="s">
        <v>1848</v>
      </c>
      <c r="F856" s="135">
        <v>8430</v>
      </c>
      <c r="G856" s="103" t="s">
        <v>1849</v>
      </c>
      <c r="H856" s="135">
        <v>2910</v>
      </c>
      <c r="I856" s="103" t="s">
        <v>1491</v>
      </c>
      <c r="J856" s="135">
        <v>6860</v>
      </c>
      <c r="K856" s="103" t="s">
        <v>1850</v>
      </c>
      <c r="L856" s="135">
        <v>1500</v>
      </c>
      <c r="M856" s="103" t="s">
        <v>1851</v>
      </c>
      <c r="N856" s="134">
        <v>442</v>
      </c>
    </row>
    <row r="857" spans="1:14" x14ac:dyDescent="0.25">
      <c r="A857" s="106" t="s">
        <v>1852</v>
      </c>
      <c r="B857" s="122" t="s">
        <v>1853</v>
      </c>
      <c r="C857" s="126">
        <v>1.9</v>
      </c>
      <c r="D857" s="147">
        <v>0.26</v>
      </c>
      <c r="E857" s="106" t="s">
        <v>1854</v>
      </c>
      <c r="F857" s="136">
        <v>668</v>
      </c>
      <c r="G857" s="106" t="s">
        <v>1854</v>
      </c>
      <c r="H857" s="136">
        <v>182</v>
      </c>
      <c r="I857" s="106" t="s">
        <v>1418</v>
      </c>
      <c r="J857" s="136">
        <v>243</v>
      </c>
      <c r="K857" s="106" t="s">
        <v>1855</v>
      </c>
      <c r="L857" s="136">
        <v>32</v>
      </c>
      <c r="M857" s="106" t="s">
        <v>1038</v>
      </c>
      <c r="N857" s="136">
        <v>25</v>
      </c>
    </row>
    <row r="858" spans="1:14" ht="18" x14ac:dyDescent="0.25">
      <c r="A858" s="103" t="s">
        <v>1856</v>
      </c>
      <c r="B858" s="120" t="s">
        <v>1857</v>
      </c>
      <c r="C858" s="114">
        <v>12.9</v>
      </c>
      <c r="D858" s="120" t="s">
        <v>1858</v>
      </c>
      <c r="E858" s="103" t="s">
        <v>1859</v>
      </c>
      <c r="F858" s="135">
        <v>7900</v>
      </c>
      <c r="G858" s="103" t="s">
        <v>1860</v>
      </c>
      <c r="H858" s="135">
        <v>2730</v>
      </c>
      <c r="I858" s="103" t="s">
        <v>1449</v>
      </c>
      <c r="J858" s="135">
        <v>6430</v>
      </c>
      <c r="K858" s="103" t="s">
        <v>1861</v>
      </c>
      <c r="L858" s="135">
        <v>1410</v>
      </c>
      <c r="M858" s="103" t="s">
        <v>1862</v>
      </c>
      <c r="N858" s="134">
        <v>415</v>
      </c>
    </row>
    <row r="859" spans="1:14" ht="18" x14ac:dyDescent="0.25">
      <c r="A859" s="106" t="s">
        <v>1863</v>
      </c>
      <c r="B859" s="122" t="s">
        <v>1864</v>
      </c>
      <c r="C859" s="117">
        <v>12.9</v>
      </c>
      <c r="D859" s="122" t="s">
        <v>1865</v>
      </c>
      <c r="E859" s="106" t="s">
        <v>1866</v>
      </c>
      <c r="F859" s="137">
        <v>8270</v>
      </c>
      <c r="G859" s="106" t="s">
        <v>1867</v>
      </c>
      <c r="H859" s="137">
        <v>2850</v>
      </c>
      <c r="I859" s="106" t="s">
        <v>952</v>
      </c>
      <c r="J859" s="137">
        <v>6730</v>
      </c>
      <c r="K859" s="106" t="s">
        <v>1868</v>
      </c>
      <c r="L859" s="137">
        <v>1480</v>
      </c>
      <c r="M859" s="106" t="s">
        <v>1869</v>
      </c>
      <c r="N859" s="136">
        <v>434</v>
      </c>
    </row>
    <row r="860" spans="1:14" ht="18" x14ac:dyDescent="0.25">
      <c r="A860" s="103" t="s">
        <v>1870</v>
      </c>
      <c r="B860" s="120" t="s">
        <v>1871</v>
      </c>
      <c r="C860" s="114">
        <v>25</v>
      </c>
      <c r="D860" s="120" t="s">
        <v>1872</v>
      </c>
      <c r="E860" s="103" t="s">
        <v>1873</v>
      </c>
      <c r="F860" s="155">
        <v>10900</v>
      </c>
      <c r="G860" s="103" t="s">
        <v>1874</v>
      </c>
      <c r="H860" s="135">
        <v>5300</v>
      </c>
      <c r="I860" s="103" t="s">
        <v>1875</v>
      </c>
      <c r="J860" s="155">
        <v>10200</v>
      </c>
      <c r="K860" s="103" t="s">
        <v>1876</v>
      </c>
      <c r="L860" s="135">
        <v>4730</v>
      </c>
      <c r="M860" s="103" t="s">
        <v>1877</v>
      </c>
      <c r="N860" s="134">
        <v>1400</v>
      </c>
    </row>
    <row r="861" spans="1:14" ht="36" x14ac:dyDescent="0.25">
      <c r="A861" s="128" t="s">
        <v>1878</v>
      </c>
      <c r="B861" s="127" t="s">
        <v>1879</v>
      </c>
      <c r="C861" s="165">
        <v>13.5</v>
      </c>
      <c r="D861" s="127" t="s">
        <v>1880</v>
      </c>
      <c r="E861" s="128" t="s">
        <v>1881</v>
      </c>
      <c r="F861" s="161">
        <v>11100</v>
      </c>
      <c r="G861" s="128" t="s">
        <v>1882</v>
      </c>
      <c r="H861" s="160">
        <v>3890</v>
      </c>
      <c r="I861" s="128" t="s">
        <v>1883</v>
      </c>
      <c r="J861" s="160">
        <v>9110</v>
      </c>
      <c r="K861" s="128" t="s">
        <v>1683</v>
      </c>
      <c r="L861" s="160">
        <v>2120</v>
      </c>
      <c r="M861" s="128" t="s">
        <v>1884</v>
      </c>
      <c r="N861" s="166">
        <v>602</v>
      </c>
    </row>
    <row r="862" spans="1:14" ht="18" x14ac:dyDescent="0.25">
      <c r="A862" s="99" t="s">
        <v>1885</v>
      </c>
      <c r="B862" s="142" t="s">
        <v>1886</v>
      </c>
      <c r="C862" s="132">
        <v>25</v>
      </c>
      <c r="D862" s="142" t="s">
        <v>1887</v>
      </c>
      <c r="E862" s="99" t="s">
        <v>1888</v>
      </c>
      <c r="F862" s="133">
        <v>15100</v>
      </c>
      <c r="G862" s="99" t="s">
        <v>1889</v>
      </c>
      <c r="H862" s="163">
        <v>7330</v>
      </c>
      <c r="I862" s="99" t="s">
        <v>1890</v>
      </c>
      <c r="J862" s="133">
        <v>14100</v>
      </c>
      <c r="K862" s="99" t="s">
        <v>1891</v>
      </c>
      <c r="L862" s="163">
        <v>6530</v>
      </c>
      <c r="M862" s="99" t="s">
        <v>1892</v>
      </c>
      <c r="N862" s="144">
        <v>1940</v>
      </c>
    </row>
    <row r="863" spans="1:14" ht="18" x14ac:dyDescent="0.25">
      <c r="A863" s="103" t="s">
        <v>1893</v>
      </c>
      <c r="B863" s="120" t="s">
        <v>1894</v>
      </c>
      <c r="C863" s="121">
        <v>0.8</v>
      </c>
      <c r="D863" s="120" t="s">
        <v>1895</v>
      </c>
      <c r="E863" s="103" t="s">
        <v>960</v>
      </c>
      <c r="F863" s="134">
        <v>223</v>
      </c>
      <c r="G863" s="103" t="s">
        <v>960</v>
      </c>
      <c r="H863" s="134">
        <v>61</v>
      </c>
      <c r="I863" s="103" t="s">
        <v>1896</v>
      </c>
      <c r="J863" s="134">
        <v>70</v>
      </c>
      <c r="K863" s="103" t="s">
        <v>1897</v>
      </c>
      <c r="L863" s="134">
        <v>10</v>
      </c>
      <c r="M863" s="103" t="s">
        <v>1898</v>
      </c>
      <c r="N863" s="134">
        <v>8</v>
      </c>
    </row>
    <row r="864" spans="1:14" ht="18" x14ac:dyDescent="0.25">
      <c r="A864" s="106" t="s">
        <v>1899</v>
      </c>
      <c r="B864" s="122" t="s">
        <v>1900</v>
      </c>
      <c r="C864" s="106" t="s">
        <v>1901</v>
      </c>
      <c r="D864" s="122" t="s">
        <v>1902</v>
      </c>
      <c r="E864" s="106" t="s">
        <v>1903</v>
      </c>
      <c r="F864" s="138" t="s">
        <v>1125</v>
      </c>
      <c r="G864" s="106" t="s">
        <v>1903</v>
      </c>
      <c r="H864" s="138" t="s">
        <v>1125</v>
      </c>
      <c r="I864" s="106" t="s">
        <v>1904</v>
      </c>
      <c r="J864" s="138" t="s">
        <v>1125</v>
      </c>
      <c r="K864" s="106" t="s">
        <v>1905</v>
      </c>
      <c r="L864" s="138" t="s">
        <v>1125</v>
      </c>
      <c r="M864" s="106" t="s">
        <v>1906</v>
      </c>
      <c r="N864" s="138" t="s">
        <v>1125</v>
      </c>
    </row>
    <row r="865" spans="1:14" ht="18" x14ac:dyDescent="0.25">
      <c r="A865" s="103" t="s">
        <v>1907</v>
      </c>
      <c r="B865" s="120" t="s">
        <v>1908</v>
      </c>
      <c r="C865" s="121">
        <v>6.2</v>
      </c>
      <c r="D865" s="120" t="s">
        <v>1909</v>
      </c>
      <c r="E865" s="103" t="s">
        <v>1910</v>
      </c>
      <c r="F865" s="135">
        <v>3080</v>
      </c>
      <c r="G865" s="103" t="s">
        <v>1911</v>
      </c>
      <c r="H865" s="134">
        <v>871</v>
      </c>
      <c r="I865" s="103" t="s">
        <v>1708</v>
      </c>
      <c r="J865" s="135">
        <v>1880</v>
      </c>
      <c r="K865" s="103" t="s">
        <v>926</v>
      </c>
      <c r="L865" s="134">
        <v>207</v>
      </c>
      <c r="M865" s="103" t="s">
        <v>1912</v>
      </c>
      <c r="N865" s="134">
        <v>122</v>
      </c>
    </row>
    <row r="866" spans="1:14" ht="18" x14ac:dyDescent="0.25">
      <c r="A866" s="106" t="s">
        <v>1913</v>
      </c>
      <c r="B866" s="122" t="s">
        <v>1914</v>
      </c>
      <c r="C866" s="126">
        <v>1</v>
      </c>
      <c r="D866" s="122" t="s">
        <v>1915</v>
      </c>
      <c r="E866" s="106" t="s">
        <v>1916</v>
      </c>
      <c r="F866" s="136">
        <v>204</v>
      </c>
      <c r="G866" s="106" t="s">
        <v>1916</v>
      </c>
      <c r="H866" s="136">
        <v>56</v>
      </c>
      <c r="I866" s="106" t="s">
        <v>1774</v>
      </c>
      <c r="J866" s="136">
        <v>66</v>
      </c>
      <c r="K866" s="106" t="s">
        <v>1917</v>
      </c>
      <c r="L866" s="136">
        <v>10</v>
      </c>
      <c r="M866" s="106" t="s">
        <v>1918</v>
      </c>
      <c r="N866" s="136">
        <v>8</v>
      </c>
    </row>
    <row r="867" spans="1:14" x14ac:dyDescent="0.25">
      <c r="A867" s="103" t="s">
        <v>1919</v>
      </c>
      <c r="B867" s="120" t="s">
        <v>1920</v>
      </c>
      <c r="C867" s="103" t="s">
        <v>1921</v>
      </c>
      <c r="D867" s="120" t="s">
        <v>1922</v>
      </c>
      <c r="E867" s="103" t="s">
        <v>1639</v>
      </c>
      <c r="F867" s="134">
        <v>46</v>
      </c>
      <c r="G867" s="103" t="s">
        <v>1639</v>
      </c>
      <c r="H867" s="134">
        <v>13</v>
      </c>
      <c r="I867" s="103" t="s">
        <v>1923</v>
      </c>
      <c r="J867" s="134">
        <v>14</v>
      </c>
      <c r="K867" s="103" t="s">
        <v>1559</v>
      </c>
      <c r="L867" s="134">
        <v>2</v>
      </c>
      <c r="M867" s="103" t="s">
        <v>1924</v>
      </c>
      <c r="N867" s="134">
        <v>2</v>
      </c>
    </row>
    <row r="868" spans="1:14" x14ac:dyDescent="0.25">
      <c r="A868" s="106" t="s">
        <v>1925</v>
      </c>
      <c r="B868" s="122" t="s">
        <v>1926</v>
      </c>
      <c r="C868" s="126">
        <v>1.1000000000000001</v>
      </c>
      <c r="D868" s="122" t="s">
        <v>1927</v>
      </c>
      <c r="E868" s="106" t="s">
        <v>1207</v>
      </c>
      <c r="F868" s="136">
        <v>528</v>
      </c>
      <c r="G868" s="106" t="s">
        <v>1207</v>
      </c>
      <c r="H868" s="136">
        <v>144</v>
      </c>
      <c r="I868" s="106" t="s">
        <v>1928</v>
      </c>
      <c r="J868" s="136">
        <v>173</v>
      </c>
      <c r="K868" s="106" t="s">
        <v>1929</v>
      </c>
      <c r="L868" s="136">
        <v>25</v>
      </c>
      <c r="M868" s="106" t="s">
        <v>1930</v>
      </c>
      <c r="N868" s="136">
        <v>20</v>
      </c>
    </row>
    <row r="869" spans="1:14" x14ac:dyDescent="0.25">
      <c r="A869" s="103" t="s">
        <v>1931</v>
      </c>
      <c r="B869" s="120" t="s">
        <v>1932</v>
      </c>
      <c r="C869" s="121">
        <v>0.9</v>
      </c>
      <c r="D869" s="120" t="s">
        <v>1933</v>
      </c>
      <c r="E869" s="103" t="s">
        <v>1934</v>
      </c>
      <c r="F869" s="134">
        <v>479</v>
      </c>
      <c r="G869" s="103" t="s">
        <v>1934</v>
      </c>
      <c r="H869" s="134">
        <v>130</v>
      </c>
      <c r="I869" s="103" t="s">
        <v>1935</v>
      </c>
      <c r="J869" s="134">
        <v>153</v>
      </c>
      <c r="K869" s="103" t="s">
        <v>1293</v>
      </c>
      <c r="L869" s="134">
        <v>22</v>
      </c>
      <c r="M869" s="103" t="s">
        <v>1936</v>
      </c>
      <c r="N869" s="134">
        <v>18</v>
      </c>
    </row>
    <row r="870" spans="1:14" x14ac:dyDescent="0.25">
      <c r="A870" s="106" t="s">
        <v>1937</v>
      </c>
      <c r="B870" s="122" t="s">
        <v>1938</v>
      </c>
      <c r="C870" s="126">
        <v>3.3</v>
      </c>
      <c r="D870" s="122" t="s">
        <v>1939</v>
      </c>
      <c r="E870" s="106" t="s">
        <v>1779</v>
      </c>
      <c r="F870" s="137">
        <v>2260</v>
      </c>
      <c r="G870" s="106" t="s">
        <v>1940</v>
      </c>
      <c r="H870" s="136">
        <v>617</v>
      </c>
      <c r="I870" s="106" t="s">
        <v>1941</v>
      </c>
      <c r="J870" s="137">
        <v>1010</v>
      </c>
      <c r="K870" s="106" t="s">
        <v>1942</v>
      </c>
      <c r="L870" s="136">
        <v>115</v>
      </c>
      <c r="M870" s="106" t="s">
        <v>1943</v>
      </c>
      <c r="N870" s="136">
        <v>86</v>
      </c>
    </row>
    <row r="871" spans="1:14" x14ac:dyDescent="0.25">
      <c r="A871" s="103" t="s">
        <v>1944</v>
      </c>
      <c r="B871" s="120" t="s">
        <v>1945</v>
      </c>
      <c r="C871" s="121">
        <v>4.4000000000000004</v>
      </c>
      <c r="D871" s="120" t="s">
        <v>1946</v>
      </c>
      <c r="E871" s="103" t="s">
        <v>1947</v>
      </c>
      <c r="F871" s="135">
        <v>2730</v>
      </c>
      <c r="G871" s="103" t="s">
        <v>1948</v>
      </c>
      <c r="H871" s="134">
        <v>751</v>
      </c>
      <c r="I871" s="103" t="s">
        <v>1949</v>
      </c>
      <c r="J871" s="135">
        <v>1400</v>
      </c>
      <c r="K871" s="103" t="s">
        <v>1950</v>
      </c>
      <c r="L871" s="134">
        <v>150</v>
      </c>
      <c r="M871" s="103" t="s">
        <v>1600</v>
      </c>
      <c r="N871" s="134">
        <v>105</v>
      </c>
    </row>
    <row r="872" spans="1:14" ht="18" x14ac:dyDescent="0.25">
      <c r="A872" s="106" t="s">
        <v>1951</v>
      </c>
      <c r="B872" s="122" t="s">
        <v>1952</v>
      </c>
      <c r="C872" s="126">
        <v>2</v>
      </c>
      <c r="D872" s="147">
        <v>0.28999999999999998</v>
      </c>
      <c r="E872" s="106" t="s">
        <v>1953</v>
      </c>
      <c r="F872" s="136">
        <v>815</v>
      </c>
      <c r="G872" s="106" t="s">
        <v>1953</v>
      </c>
      <c r="H872" s="136">
        <v>222</v>
      </c>
      <c r="I872" s="106" t="s">
        <v>1695</v>
      </c>
      <c r="J872" s="136">
        <v>301</v>
      </c>
      <c r="K872" s="106" t="s">
        <v>1954</v>
      </c>
      <c r="L872" s="136">
        <v>39</v>
      </c>
      <c r="M872" s="106" t="s">
        <v>1955</v>
      </c>
      <c r="N872" s="136">
        <v>31</v>
      </c>
    </row>
    <row r="873" spans="1:14" ht="18" x14ac:dyDescent="0.25">
      <c r="A873" s="103" t="s">
        <v>1956</v>
      </c>
      <c r="B873" s="120" t="s">
        <v>1957</v>
      </c>
      <c r="C873" s="121">
        <v>2</v>
      </c>
      <c r="D873" s="146">
        <v>0.56000000000000005</v>
      </c>
      <c r="E873" s="103" t="s">
        <v>1180</v>
      </c>
      <c r="F873" s="134">
        <v>868</v>
      </c>
      <c r="G873" s="103" t="s">
        <v>1180</v>
      </c>
      <c r="H873" s="134">
        <v>236</v>
      </c>
      <c r="I873" s="103" t="s">
        <v>1958</v>
      </c>
      <c r="J873" s="134">
        <v>320</v>
      </c>
      <c r="K873" s="103" t="s">
        <v>1959</v>
      </c>
      <c r="L873" s="134">
        <v>42</v>
      </c>
      <c r="M873" s="103" t="s">
        <v>1183</v>
      </c>
      <c r="N873" s="134">
        <v>33</v>
      </c>
    </row>
    <row r="874" spans="1:14" ht="18" x14ac:dyDescent="0.25">
      <c r="A874" s="106" t="s">
        <v>1960</v>
      </c>
      <c r="B874" s="122" t="s">
        <v>1961</v>
      </c>
      <c r="C874" s="126">
        <v>2</v>
      </c>
      <c r="D874" s="147">
        <v>0.76</v>
      </c>
      <c r="E874" s="106" t="s">
        <v>1953</v>
      </c>
      <c r="F874" s="136">
        <v>812</v>
      </c>
      <c r="G874" s="106" t="s">
        <v>1953</v>
      </c>
      <c r="H874" s="136">
        <v>221</v>
      </c>
      <c r="I874" s="106" t="s">
        <v>1962</v>
      </c>
      <c r="J874" s="136">
        <v>299</v>
      </c>
      <c r="K874" s="106" t="s">
        <v>1963</v>
      </c>
      <c r="L874" s="136">
        <v>39</v>
      </c>
      <c r="M874" s="106" t="s">
        <v>1964</v>
      </c>
      <c r="N874" s="136">
        <v>31</v>
      </c>
    </row>
    <row r="875" spans="1:14" ht="18" x14ac:dyDescent="0.25">
      <c r="A875" s="103" t="s">
        <v>1965</v>
      </c>
      <c r="B875" s="120" t="s">
        <v>1966</v>
      </c>
      <c r="C875" s="114">
        <v>40</v>
      </c>
      <c r="D875" s="146">
        <v>0.48</v>
      </c>
      <c r="E875" s="103" t="s">
        <v>1967</v>
      </c>
      <c r="F875" s="135">
        <v>7170</v>
      </c>
      <c r="G875" s="103" t="s">
        <v>1968</v>
      </c>
      <c r="H875" s="135">
        <v>4550</v>
      </c>
      <c r="I875" s="103" t="s">
        <v>1969</v>
      </c>
      <c r="J875" s="135">
        <v>7090</v>
      </c>
      <c r="K875" s="103" t="s">
        <v>1970</v>
      </c>
      <c r="L875" s="135">
        <v>4690</v>
      </c>
      <c r="M875" s="103" t="s">
        <v>1338</v>
      </c>
      <c r="N875" s="134">
        <v>2040</v>
      </c>
    </row>
    <row r="876" spans="1:14" ht="18" x14ac:dyDescent="0.25">
      <c r="A876" s="106" t="s">
        <v>1971</v>
      </c>
      <c r="B876" s="122" t="s">
        <v>1972</v>
      </c>
      <c r="C876" s="106" t="s">
        <v>1973</v>
      </c>
      <c r="D876" s="147">
        <v>0.06</v>
      </c>
      <c r="E876" s="106" t="s">
        <v>1974</v>
      </c>
      <c r="F876" s="136">
        <v>2</v>
      </c>
      <c r="G876" s="106" t="s">
        <v>1974</v>
      </c>
      <c r="H876" s="138" t="s">
        <v>1125</v>
      </c>
      <c r="I876" s="106" t="s">
        <v>1975</v>
      </c>
      <c r="J876" s="138" t="s">
        <v>1125</v>
      </c>
      <c r="K876" s="106" t="s">
        <v>1976</v>
      </c>
      <c r="L876" s="138" t="s">
        <v>1125</v>
      </c>
      <c r="M876" s="106" t="s">
        <v>1977</v>
      </c>
      <c r="N876" s="138" t="s">
        <v>1125</v>
      </c>
    </row>
    <row r="877" spans="1:14" ht="18" x14ac:dyDescent="0.25">
      <c r="A877" s="103" t="s">
        <v>1978</v>
      </c>
      <c r="B877" s="120" t="s">
        <v>1979</v>
      </c>
      <c r="C877" s="103" t="s">
        <v>1973</v>
      </c>
      <c r="D877" s="146">
        <v>7.0000000000000007E-2</v>
      </c>
      <c r="E877" s="103" t="s">
        <v>1980</v>
      </c>
      <c r="F877" s="134">
        <v>1</v>
      </c>
      <c r="G877" s="103" t="s">
        <v>1980</v>
      </c>
      <c r="H877" s="139" t="s">
        <v>1125</v>
      </c>
      <c r="I877" s="103" t="s">
        <v>1981</v>
      </c>
      <c r="J877" s="139" t="s">
        <v>1125</v>
      </c>
      <c r="K877" s="103" t="s">
        <v>1982</v>
      </c>
      <c r="L877" s="139" t="s">
        <v>1125</v>
      </c>
      <c r="M877" s="103" t="s">
        <v>1983</v>
      </c>
      <c r="N877" s="139" t="s">
        <v>1125</v>
      </c>
    </row>
    <row r="878" spans="1:14" ht="18" x14ac:dyDescent="0.25">
      <c r="A878" s="122" t="s">
        <v>1984</v>
      </c>
      <c r="B878" s="122" t="s">
        <v>1985</v>
      </c>
      <c r="C878" s="106" t="s">
        <v>1973</v>
      </c>
      <c r="D878" s="147">
        <v>0.05</v>
      </c>
      <c r="E878" s="106" t="s">
        <v>1986</v>
      </c>
      <c r="F878" s="138" t="s">
        <v>1125</v>
      </c>
      <c r="G878" s="106" t="s">
        <v>1986</v>
      </c>
      <c r="H878" s="138" t="s">
        <v>1125</v>
      </c>
      <c r="I878" s="106" t="s">
        <v>1658</v>
      </c>
      <c r="J878" s="138" t="s">
        <v>1125</v>
      </c>
      <c r="K878" s="106" t="s">
        <v>1987</v>
      </c>
      <c r="L878" s="138" t="s">
        <v>1125</v>
      </c>
      <c r="M878" s="106" t="s">
        <v>1988</v>
      </c>
      <c r="N878" s="138" t="s">
        <v>1125</v>
      </c>
    </row>
    <row r="879" spans="1:14" ht="18" x14ac:dyDescent="0.25">
      <c r="A879" s="103" t="s">
        <v>1989</v>
      </c>
      <c r="B879" s="120" t="s">
        <v>1990</v>
      </c>
      <c r="C879" s="121">
        <v>1.4</v>
      </c>
      <c r="D879" s="146">
        <v>0.21</v>
      </c>
      <c r="E879" s="103" t="s">
        <v>1991</v>
      </c>
      <c r="F879" s="134">
        <v>449</v>
      </c>
      <c r="G879" s="103" t="s">
        <v>1991</v>
      </c>
      <c r="H879" s="134">
        <v>122</v>
      </c>
      <c r="I879" s="103" t="s">
        <v>1935</v>
      </c>
      <c r="J879" s="134">
        <v>153</v>
      </c>
      <c r="K879" s="103" t="s">
        <v>1072</v>
      </c>
      <c r="L879" s="134">
        <v>21</v>
      </c>
      <c r="M879" s="103" t="s">
        <v>1992</v>
      </c>
      <c r="N879" s="134">
        <v>17</v>
      </c>
    </row>
    <row r="880" spans="1:14" ht="18" x14ac:dyDescent="0.25">
      <c r="A880" s="106" t="s">
        <v>1993</v>
      </c>
      <c r="B880" s="122" t="s">
        <v>1994</v>
      </c>
      <c r="C880" s="117">
        <v>800</v>
      </c>
      <c r="D880" s="147">
        <v>0.65</v>
      </c>
      <c r="E880" s="106" t="s">
        <v>1995</v>
      </c>
      <c r="F880" s="137">
        <v>7500</v>
      </c>
      <c r="G880" s="106" t="s">
        <v>1996</v>
      </c>
      <c r="H880" s="137">
        <v>9710</v>
      </c>
      <c r="I880" s="106" t="s">
        <v>1997</v>
      </c>
      <c r="J880" s="137">
        <v>8070</v>
      </c>
      <c r="K880" s="106" t="s">
        <v>1998</v>
      </c>
      <c r="L880" s="137">
        <v>9910</v>
      </c>
      <c r="M880" s="106" t="s">
        <v>1586</v>
      </c>
      <c r="N880" s="156">
        <v>11300</v>
      </c>
    </row>
    <row r="881" spans="1:14" x14ac:dyDescent="0.25">
      <c r="A881" s="103" t="s">
        <v>1999</v>
      </c>
      <c r="B881" s="120" t="s">
        <v>2000</v>
      </c>
      <c r="C881" s="103" t="s">
        <v>2001</v>
      </c>
      <c r="D881" s="146">
        <v>0.02</v>
      </c>
      <c r="E881" s="103" t="s">
        <v>2002</v>
      </c>
      <c r="F881" s="139" t="s">
        <v>1125</v>
      </c>
      <c r="G881" s="103" t="s">
        <v>2002</v>
      </c>
      <c r="H881" s="139" t="s">
        <v>1125</v>
      </c>
      <c r="I881" s="103" t="s">
        <v>2003</v>
      </c>
      <c r="J881" s="139" t="s">
        <v>1125</v>
      </c>
      <c r="K881" s="103" t="s">
        <v>2004</v>
      </c>
      <c r="L881" s="139" t="s">
        <v>1125</v>
      </c>
      <c r="M881" s="103" t="s">
        <v>2005</v>
      </c>
      <c r="N881" s="139" t="s">
        <v>1125</v>
      </c>
    </row>
    <row r="882" spans="1:14" x14ac:dyDescent="0.25">
      <c r="A882" s="106" t="s">
        <v>2006</v>
      </c>
      <c r="B882" s="122" t="s">
        <v>2007</v>
      </c>
      <c r="C882" s="126">
        <v>3.5</v>
      </c>
      <c r="D882" s="122" t="s">
        <v>2008</v>
      </c>
      <c r="E882" s="106" t="s">
        <v>2009</v>
      </c>
      <c r="F882" s="137">
        <v>2150</v>
      </c>
      <c r="G882" s="106" t="s">
        <v>2010</v>
      </c>
      <c r="H882" s="136">
        <v>588</v>
      </c>
      <c r="I882" s="106" t="s">
        <v>2011</v>
      </c>
      <c r="J882" s="136">
        <v>984</v>
      </c>
      <c r="K882" s="106" t="s">
        <v>2012</v>
      </c>
      <c r="L882" s="136">
        <v>111</v>
      </c>
      <c r="M882" s="106" t="s">
        <v>2013</v>
      </c>
      <c r="N882" s="136">
        <v>82</v>
      </c>
    </row>
    <row r="883" spans="1:14" x14ac:dyDescent="0.25">
      <c r="A883" s="103" t="s">
        <v>2014</v>
      </c>
      <c r="B883" s="120" t="s">
        <v>2015</v>
      </c>
      <c r="C883" s="121">
        <v>3.5</v>
      </c>
      <c r="D883" s="120" t="s">
        <v>2016</v>
      </c>
      <c r="E883" s="103" t="s">
        <v>1591</v>
      </c>
      <c r="F883" s="135">
        <v>2130</v>
      </c>
      <c r="G883" s="103" t="s">
        <v>2017</v>
      </c>
      <c r="H883" s="134">
        <v>580</v>
      </c>
      <c r="I883" s="103" t="s">
        <v>2018</v>
      </c>
      <c r="J883" s="134">
        <v>971</v>
      </c>
      <c r="K883" s="103" t="s">
        <v>2019</v>
      </c>
      <c r="L883" s="134">
        <v>110</v>
      </c>
      <c r="M883" s="103" t="s">
        <v>2020</v>
      </c>
      <c r="N883" s="134">
        <v>81</v>
      </c>
    </row>
    <row r="884" spans="1:14" ht="18" x14ac:dyDescent="0.25">
      <c r="A884" s="106" t="s">
        <v>2021</v>
      </c>
      <c r="B884" s="122" t="s">
        <v>2022</v>
      </c>
      <c r="C884" s="126">
        <v>2.6</v>
      </c>
      <c r="D884" s="122" t="s">
        <v>2023</v>
      </c>
      <c r="E884" s="106" t="s">
        <v>1374</v>
      </c>
      <c r="F884" s="137">
        <v>1380</v>
      </c>
      <c r="G884" s="106" t="s">
        <v>1374</v>
      </c>
      <c r="H884" s="136">
        <v>376</v>
      </c>
      <c r="I884" s="106" t="s">
        <v>2024</v>
      </c>
      <c r="J884" s="136">
        <v>555</v>
      </c>
      <c r="K884" s="106" t="s">
        <v>2025</v>
      </c>
      <c r="L884" s="136">
        <v>68</v>
      </c>
      <c r="M884" s="106" t="s">
        <v>2026</v>
      </c>
      <c r="N884" s="136">
        <v>52</v>
      </c>
    </row>
    <row r="885" spans="1:14" ht="18" x14ac:dyDescent="0.25">
      <c r="A885" s="103" t="s">
        <v>2027</v>
      </c>
      <c r="B885" s="120" t="s">
        <v>2028</v>
      </c>
      <c r="C885" s="121">
        <v>3</v>
      </c>
      <c r="D885" s="120" t="s">
        <v>2029</v>
      </c>
      <c r="E885" s="103" t="s">
        <v>2030</v>
      </c>
      <c r="F885" s="135">
        <v>1440</v>
      </c>
      <c r="G885" s="103" t="s">
        <v>2030</v>
      </c>
      <c r="H885" s="134">
        <v>392</v>
      </c>
      <c r="I885" s="103" t="s">
        <v>2031</v>
      </c>
      <c r="J885" s="134">
        <v>613</v>
      </c>
      <c r="K885" s="103" t="s">
        <v>2032</v>
      </c>
      <c r="L885" s="134">
        <v>72</v>
      </c>
      <c r="M885" s="103" t="s">
        <v>2033</v>
      </c>
      <c r="N885" s="134">
        <v>54</v>
      </c>
    </row>
    <row r="886" spans="1:14" x14ac:dyDescent="0.25">
      <c r="A886" s="106" t="s">
        <v>2034</v>
      </c>
      <c r="B886" s="122" t="s">
        <v>2035</v>
      </c>
      <c r="C886" s="126">
        <v>0.4</v>
      </c>
      <c r="D886" s="122" t="s">
        <v>2036</v>
      </c>
      <c r="E886" s="106" t="s">
        <v>2037</v>
      </c>
      <c r="F886" s="136">
        <v>123</v>
      </c>
      <c r="G886" s="106" t="s">
        <v>2037</v>
      </c>
      <c r="H886" s="136">
        <v>33</v>
      </c>
      <c r="I886" s="106" t="s">
        <v>2038</v>
      </c>
      <c r="J886" s="136">
        <v>37</v>
      </c>
      <c r="K886" s="106" t="s">
        <v>2039</v>
      </c>
      <c r="L886" s="136">
        <v>6</v>
      </c>
      <c r="M886" s="106" t="s">
        <v>2040</v>
      </c>
      <c r="N886" s="136">
        <v>5</v>
      </c>
    </row>
    <row r="887" spans="1:14" ht="18" x14ac:dyDescent="0.25">
      <c r="A887" s="103" t="s">
        <v>2041</v>
      </c>
      <c r="B887" s="120" t="s">
        <v>2042</v>
      </c>
      <c r="C887" s="121">
        <v>0.3</v>
      </c>
      <c r="D887" s="120" t="s">
        <v>2043</v>
      </c>
      <c r="E887" s="103" t="s">
        <v>2044</v>
      </c>
      <c r="F887" s="134">
        <v>64</v>
      </c>
      <c r="G887" s="103" t="s">
        <v>2044</v>
      </c>
      <c r="H887" s="134">
        <v>17</v>
      </c>
      <c r="I887" s="103" t="s">
        <v>1072</v>
      </c>
      <c r="J887" s="134">
        <v>19</v>
      </c>
      <c r="K887" s="103" t="s">
        <v>2045</v>
      </c>
      <c r="L887" s="134">
        <v>3</v>
      </c>
      <c r="M887" s="103" t="s">
        <v>2046</v>
      </c>
      <c r="N887" s="134">
        <v>2</v>
      </c>
    </row>
    <row r="888" spans="1:14" x14ac:dyDescent="0.25">
      <c r="A888" s="106" t="s">
        <v>2047</v>
      </c>
      <c r="B888" s="122" t="s">
        <v>2048</v>
      </c>
      <c r="C888" s="126">
        <v>3.2</v>
      </c>
      <c r="D888" s="122" t="s">
        <v>1831</v>
      </c>
      <c r="E888" s="106" t="s">
        <v>2049</v>
      </c>
      <c r="F888" s="137">
        <v>1720</v>
      </c>
      <c r="G888" s="106" t="s">
        <v>2050</v>
      </c>
      <c r="H888" s="136">
        <v>470</v>
      </c>
      <c r="I888" s="106" t="s">
        <v>1375</v>
      </c>
      <c r="J888" s="136">
        <v>755</v>
      </c>
      <c r="K888" s="106" t="s">
        <v>2051</v>
      </c>
      <c r="L888" s="136">
        <v>87</v>
      </c>
      <c r="M888" s="106" t="s">
        <v>1668</v>
      </c>
      <c r="N888" s="136">
        <v>65</v>
      </c>
    </row>
    <row r="889" spans="1:14" ht="15.75" x14ac:dyDescent="0.25">
      <c r="A889" s="103" t="s">
        <v>2052</v>
      </c>
      <c r="B889" s="120" t="s">
        <v>2053</v>
      </c>
      <c r="C889" s="121">
        <v>3.2</v>
      </c>
      <c r="D889" s="120" t="s">
        <v>2054</v>
      </c>
      <c r="E889" s="103" t="s">
        <v>2055</v>
      </c>
      <c r="F889" s="135">
        <v>1220</v>
      </c>
      <c r="G889" s="103" t="s">
        <v>2055</v>
      </c>
      <c r="H889" s="134">
        <v>333</v>
      </c>
      <c r="I889" s="103" t="s">
        <v>2056</v>
      </c>
      <c r="J889" s="134">
        <v>535</v>
      </c>
      <c r="K889" s="103" t="s">
        <v>2057</v>
      </c>
      <c r="L889" s="134">
        <v>62</v>
      </c>
      <c r="M889" s="103" t="s">
        <v>2058</v>
      </c>
      <c r="N889" s="134">
        <v>46</v>
      </c>
    </row>
    <row r="890" spans="1:14" ht="18" x14ac:dyDescent="0.25">
      <c r="A890" s="106" t="s">
        <v>2059</v>
      </c>
      <c r="B890" s="122" t="s">
        <v>2060</v>
      </c>
      <c r="C890" s="106" t="s">
        <v>2061</v>
      </c>
      <c r="D890" s="122" t="s">
        <v>2062</v>
      </c>
      <c r="E890" s="106" t="s">
        <v>2063</v>
      </c>
      <c r="F890" s="136">
        <v>6</v>
      </c>
      <c r="G890" s="106" t="s">
        <v>2063</v>
      </c>
      <c r="H890" s="136">
        <v>2</v>
      </c>
      <c r="I890" s="106" t="s">
        <v>2064</v>
      </c>
      <c r="J890" s="136">
        <v>2</v>
      </c>
      <c r="K890" s="106" t="s">
        <v>2065</v>
      </c>
      <c r="L890" s="138" t="s">
        <v>1125</v>
      </c>
      <c r="M890" s="106" t="s">
        <v>2066</v>
      </c>
      <c r="N890" s="138" t="s">
        <v>1125</v>
      </c>
    </row>
    <row r="891" spans="1:14" ht="18" x14ac:dyDescent="0.25">
      <c r="A891" s="103" t="s">
        <v>2067</v>
      </c>
      <c r="B891" s="120" t="s">
        <v>2068</v>
      </c>
      <c r="C891" s="103" t="s">
        <v>2061</v>
      </c>
      <c r="D891" s="120" t="s">
        <v>2069</v>
      </c>
      <c r="E891" s="103" t="s">
        <v>2070</v>
      </c>
      <c r="F891" s="134">
        <v>6</v>
      </c>
      <c r="G891" s="103" t="s">
        <v>2070</v>
      </c>
      <c r="H891" s="134">
        <v>2</v>
      </c>
      <c r="I891" s="103" t="s">
        <v>2071</v>
      </c>
      <c r="J891" s="134">
        <v>2</v>
      </c>
      <c r="K891" s="103" t="s">
        <v>1365</v>
      </c>
      <c r="L891" s="139" t="s">
        <v>1125</v>
      </c>
      <c r="M891" s="103" t="s">
        <v>2072</v>
      </c>
      <c r="N891" s="139" t="s">
        <v>1125</v>
      </c>
    </row>
    <row r="892" spans="1:14" ht="18" x14ac:dyDescent="0.25">
      <c r="A892" s="106" t="s">
        <v>2073</v>
      </c>
      <c r="B892" s="122" t="s">
        <v>2074</v>
      </c>
      <c r="C892" s="106" t="s">
        <v>2061</v>
      </c>
      <c r="D892" s="122" t="s">
        <v>2075</v>
      </c>
      <c r="E892" s="106" t="s">
        <v>924</v>
      </c>
      <c r="F892" s="136">
        <v>8</v>
      </c>
      <c r="G892" s="106" t="s">
        <v>924</v>
      </c>
      <c r="H892" s="136">
        <v>2</v>
      </c>
      <c r="I892" s="106" t="s">
        <v>2076</v>
      </c>
      <c r="J892" s="136">
        <v>2</v>
      </c>
      <c r="K892" s="106" t="s">
        <v>2077</v>
      </c>
      <c r="L892" s="138" t="s">
        <v>1125</v>
      </c>
      <c r="M892" s="106" t="s">
        <v>2078</v>
      </c>
      <c r="N892" s="138" t="s">
        <v>1125</v>
      </c>
    </row>
    <row r="893" spans="1:14" x14ac:dyDescent="0.25">
      <c r="A893" s="109" t="s">
        <v>2079</v>
      </c>
      <c r="B893" s="123" t="s">
        <v>2080</v>
      </c>
      <c r="C893" s="109" t="s">
        <v>2061</v>
      </c>
      <c r="D893" s="123" t="s">
        <v>2081</v>
      </c>
      <c r="E893" s="109" t="s">
        <v>2082</v>
      </c>
      <c r="F893" s="140">
        <v>8</v>
      </c>
      <c r="G893" s="109" t="s">
        <v>2082</v>
      </c>
      <c r="H893" s="140">
        <v>2</v>
      </c>
      <c r="I893" s="109" t="s">
        <v>2083</v>
      </c>
      <c r="J893" s="140">
        <v>2</v>
      </c>
      <c r="K893" s="109" t="s">
        <v>2084</v>
      </c>
      <c r="L893" s="141" t="s">
        <v>1125</v>
      </c>
      <c r="M893" s="109" t="s">
        <v>2085</v>
      </c>
      <c r="N893" s="141" t="s">
        <v>1125</v>
      </c>
    </row>
    <row r="894" spans="1:14" x14ac:dyDescent="0.25">
      <c r="A894" s="99" t="s">
        <v>2086</v>
      </c>
      <c r="B894" s="142" t="s">
        <v>2087</v>
      </c>
      <c r="C894" s="112">
        <v>1.8</v>
      </c>
      <c r="D894" s="142" t="s">
        <v>2081</v>
      </c>
      <c r="E894" s="99" t="s">
        <v>2088</v>
      </c>
      <c r="F894" s="144">
        <v>350</v>
      </c>
      <c r="G894" s="99" t="s">
        <v>2088</v>
      </c>
      <c r="H894" s="144">
        <v>95</v>
      </c>
      <c r="I894" s="99" t="s">
        <v>2089</v>
      </c>
      <c r="J894" s="144">
        <v>126</v>
      </c>
      <c r="K894" s="99" t="s">
        <v>2090</v>
      </c>
      <c r="L894" s="144">
        <v>17</v>
      </c>
      <c r="M894" s="99" t="s">
        <v>2091</v>
      </c>
      <c r="N894" s="144">
        <v>13</v>
      </c>
    </row>
    <row r="895" spans="1:14" x14ac:dyDescent="0.25">
      <c r="A895" s="103" t="s">
        <v>2092</v>
      </c>
      <c r="B895" s="120" t="s">
        <v>2093</v>
      </c>
      <c r="C895" s="121">
        <v>0.3</v>
      </c>
      <c r="D895" s="120" t="s">
        <v>2094</v>
      </c>
      <c r="E895" s="103" t="s">
        <v>2095</v>
      </c>
      <c r="F895" s="134">
        <v>99</v>
      </c>
      <c r="G895" s="103" t="s">
        <v>2095</v>
      </c>
      <c r="H895" s="134">
        <v>27</v>
      </c>
      <c r="I895" s="103" t="s">
        <v>2096</v>
      </c>
      <c r="J895" s="134">
        <v>30</v>
      </c>
      <c r="K895" s="103" t="s">
        <v>2097</v>
      </c>
      <c r="L895" s="134">
        <v>5</v>
      </c>
      <c r="M895" s="103" t="s">
        <v>2098</v>
      </c>
      <c r="N895" s="134">
        <v>4</v>
      </c>
    </row>
    <row r="896" spans="1:14" ht="18" x14ac:dyDescent="0.25">
      <c r="A896" s="106" t="s">
        <v>2099</v>
      </c>
      <c r="B896" s="122" t="s">
        <v>2100</v>
      </c>
      <c r="C896" s="126">
        <v>0.3</v>
      </c>
      <c r="D896" s="122" t="s">
        <v>2101</v>
      </c>
      <c r="E896" s="106" t="s">
        <v>2102</v>
      </c>
      <c r="F896" s="136">
        <v>113</v>
      </c>
      <c r="G896" s="106" t="s">
        <v>2102</v>
      </c>
      <c r="H896" s="136">
        <v>31</v>
      </c>
      <c r="I896" s="106" t="s">
        <v>2103</v>
      </c>
      <c r="J896" s="136">
        <v>34</v>
      </c>
      <c r="K896" s="106" t="s">
        <v>2104</v>
      </c>
      <c r="L896" s="136">
        <v>5</v>
      </c>
      <c r="M896" s="106" t="s">
        <v>2105</v>
      </c>
      <c r="N896" s="136">
        <v>4</v>
      </c>
    </row>
    <row r="897" spans="1:14" ht="18" x14ac:dyDescent="0.25">
      <c r="A897" s="103" t="s">
        <v>2106</v>
      </c>
      <c r="B897" s="120" t="s">
        <v>2107</v>
      </c>
      <c r="C897" s="103" t="s">
        <v>2061</v>
      </c>
      <c r="D897" s="120" t="s">
        <v>2108</v>
      </c>
      <c r="E897" s="103" t="s">
        <v>2109</v>
      </c>
      <c r="F897" s="134">
        <v>5</v>
      </c>
      <c r="G897" s="103" t="s">
        <v>2109</v>
      </c>
      <c r="H897" s="134">
        <v>1</v>
      </c>
      <c r="I897" s="103" t="s">
        <v>2110</v>
      </c>
      <c r="J897" s="134">
        <v>1</v>
      </c>
      <c r="K897" s="103" t="s">
        <v>2111</v>
      </c>
      <c r="L897" s="139" t="s">
        <v>1125</v>
      </c>
      <c r="M897" s="103" t="s">
        <v>2112</v>
      </c>
      <c r="N897" s="139" t="s">
        <v>1125</v>
      </c>
    </row>
    <row r="898" spans="1:14" ht="18" x14ac:dyDescent="0.25">
      <c r="A898" s="106" t="s">
        <v>2113</v>
      </c>
      <c r="B898" s="122" t="s">
        <v>2114</v>
      </c>
      <c r="C898" s="106" t="s">
        <v>2115</v>
      </c>
      <c r="D898" s="122" t="s">
        <v>2116</v>
      </c>
      <c r="E898" s="106" t="s">
        <v>2117</v>
      </c>
      <c r="F898" s="136">
        <v>25</v>
      </c>
      <c r="G898" s="106" t="s">
        <v>2117</v>
      </c>
      <c r="H898" s="136">
        <v>7</v>
      </c>
      <c r="I898" s="106" t="s">
        <v>2118</v>
      </c>
      <c r="J898" s="136">
        <v>7</v>
      </c>
      <c r="K898" s="106" t="s">
        <v>2119</v>
      </c>
      <c r="L898" s="136">
        <v>1</v>
      </c>
      <c r="M898" s="106" t="s">
        <v>2120</v>
      </c>
      <c r="N898" s="138" t="s">
        <v>1125</v>
      </c>
    </row>
    <row r="899" spans="1:14" x14ac:dyDescent="0.25">
      <c r="A899" s="103" t="s">
        <v>2121</v>
      </c>
      <c r="B899" s="120" t="s">
        <v>2122</v>
      </c>
      <c r="C899" s="121">
        <v>0.6</v>
      </c>
      <c r="D899" s="120" t="s">
        <v>2123</v>
      </c>
      <c r="E899" s="103" t="s">
        <v>2124</v>
      </c>
      <c r="F899" s="134">
        <v>192</v>
      </c>
      <c r="G899" s="103" t="s">
        <v>2124</v>
      </c>
      <c r="H899" s="134">
        <v>52</v>
      </c>
      <c r="I899" s="103" t="s">
        <v>2125</v>
      </c>
      <c r="J899" s="134">
        <v>60</v>
      </c>
      <c r="K899" s="103" t="s">
        <v>2126</v>
      </c>
      <c r="L899" s="134">
        <v>9</v>
      </c>
      <c r="M899" s="103" t="s">
        <v>2127</v>
      </c>
      <c r="N899" s="134">
        <v>7</v>
      </c>
    </row>
    <row r="900" spans="1:14" x14ac:dyDescent="0.25">
      <c r="A900" s="106" t="s">
        <v>2128</v>
      </c>
      <c r="B900" s="122" t="s">
        <v>2129</v>
      </c>
      <c r="C900" s="106" t="s">
        <v>2130</v>
      </c>
      <c r="D900" s="122" t="s">
        <v>2108</v>
      </c>
      <c r="E900" s="106" t="s">
        <v>2131</v>
      </c>
      <c r="F900" s="136">
        <v>12</v>
      </c>
      <c r="G900" s="106" t="s">
        <v>2131</v>
      </c>
      <c r="H900" s="136">
        <v>3</v>
      </c>
      <c r="I900" s="106" t="s">
        <v>2132</v>
      </c>
      <c r="J900" s="136">
        <v>4</v>
      </c>
      <c r="K900" s="106" t="s">
        <v>2133</v>
      </c>
      <c r="L900" s="138" t="s">
        <v>1125</v>
      </c>
      <c r="M900" s="106" t="s">
        <v>1364</v>
      </c>
      <c r="N900" s="138" t="s">
        <v>1125</v>
      </c>
    </row>
    <row r="901" spans="1:14" x14ac:dyDescent="0.25">
      <c r="A901" s="103" t="s">
        <v>2134</v>
      </c>
      <c r="B901" s="120" t="s">
        <v>2135</v>
      </c>
      <c r="C901" s="121">
        <v>0.3</v>
      </c>
      <c r="D901" s="120" t="s">
        <v>2136</v>
      </c>
      <c r="E901" s="103" t="s">
        <v>2137</v>
      </c>
      <c r="F901" s="134">
        <v>99</v>
      </c>
      <c r="G901" s="103" t="s">
        <v>2137</v>
      </c>
      <c r="H901" s="134">
        <v>27</v>
      </c>
      <c r="I901" s="103" t="s">
        <v>2138</v>
      </c>
      <c r="J901" s="134">
        <v>30</v>
      </c>
      <c r="K901" s="103" t="s">
        <v>2139</v>
      </c>
      <c r="L901" s="134">
        <v>5</v>
      </c>
      <c r="M901" s="103" t="s">
        <v>2140</v>
      </c>
      <c r="N901" s="134">
        <v>4</v>
      </c>
    </row>
    <row r="902" spans="1:14" x14ac:dyDescent="0.25">
      <c r="A902" s="106" t="s">
        <v>2141</v>
      </c>
      <c r="B902" s="122" t="s">
        <v>2142</v>
      </c>
      <c r="C902" s="126">
        <v>0.6</v>
      </c>
      <c r="D902" s="147">
        <v>0.2</v>
      </c>
      <c r="E902" s="106" t="s">
        <v>2143</v>
      </c>
      <c r="F902" s="136">
        <v>124</v>
      </c>
      <c r="G902" s="106" t="s">
        <v>2143</v>
      </c>
      <c r="H902" s="136">
        <v>34</v>
      </c>
      <c r="I902" s="106" t="s">
        <v>1265</v>
      </c>
      <c r="J902" s="136">
        <v>38</v>
      </c>
      <c r="K902" s="106" t="s">
        <v>2144</v>
      </c>
      <c r="L902" s="136">
        <v>6</v>
      </c>
      <c r="M902" s="106" t="s">
        <v>2145</v>
      </c>
      <c r="N902" s="136">
        <v>5</v>
      </c>
    </row>
    <row r="903" spans="1:14" x14ac:dyDescent="0.25">
      <c r="A903" s="103" t="s">
        <v>2146</v>
      </c>
      <c r="B903" s="120" t="s">
        <v>2147</v>
      </c>
      <c r="C903" s="121">
        <v>9.8000000000000007</v>
      </c>
      <c r="D903" s="146">
        <v>0.35</v>
      </c>
      <c r="E903" s="103" t="s">
        <v>2148</v>
      </c>
      <c r="F903" s="135">
        <v>3970</v>
      </c>
      <c r="G903" s="103" t="s">
        <v>2149</v>
      </c>
      <c r="H903" s="135">
        <v>1240</v>
      </c>
      <c r="I903" s="103" t="s">
        <v>2150</v>
      </c>
      <c r="J903" s="135">
        <v>2960</v>
      </c>
      <c r="K903" s="103" t="s">
        <v>2151</v>
      </c>
      <c r="L903" s="134">
        <v>467</v>
      </c>
      <c r="M903" s="103" t="s">
        <v>2152</v>
      </c>
      <c r="N903" s="134">
        <v>178</v>
      </c>
    </row>
    <row r="904" spans="1:14" ht="18" x14ac:dyDescent="0.25">
      <c r="A904" s="106" t="s">
        <v>2153</v>
      </c>
      <c r="B904" s="122" t="s">
        <v>2154</v>
      </c>
      <c r="C904" s="126">
        <v>0.4</v>
      </c>
      <c r="D904" s="147">
        <v>0.19</v>
      </c>
      <c r="E904" s="106" t="s">
        <v>2155</v>
      </c>
      <c r="F904" s="136">
        <v>86</v>
      </c>
      <c r="G904" s="106" t="s">
        <v>2155</v>
      </c>
      <c r="H904" s="136">
        <v>23</v>
      </c>
      <c r="I904" s="106" t="s">
        <v>2156</v>
      </c>
      <c r="J904" s="136">
        <v>26</v>
      </c>
      <c r="K904" s="106" t="s">
        <v>2157</v>
      </c>
      <c r="L904" s="136">
        <v>4</v>
      </c>
      <c r="M904" s="106" t="s">
        <v>2158</v>
      </c>
      <c r="N904" s="136">
        <v>3</v>
      </c>
    </row>
    <row r="905" spans="1:14" ht="18" x14ac:dyDescent="0.25">
      <c r="A905" s="120" t="s">
        <v>2159</v>
      </c>
      <c r="B905" s="120" t="s">
        <v>2160</v>
      </c>
      <c r="C905" s="114">
        <v>67</v>
      </c>
      <c r="D905" s="146">
        <v>0.57999999999999996</v>
      </c>
      <c r="E905" s="103" t="s">
        <v>2161</v>
      </c>
      <c r="F905" s="135">
        <v>7940</v>
      </c>
      <c r="G905" s="103" t="s">
        <v>2162</v>
      </c>
      <c r="H905" s="135">
        <v>6490</v>
      </c>
      <c r="I905" s="103" t="s">
        <v>2163</v>
      </c>
      <c r="J905" s="135">
        <v>8140</v>
      </c>
      <c r="K905" s="103" t="s">
        <v>2164</v>
      </c>
      <c r="L905" s="135">
        <v>6960</v>
      </c>
      <c r="M905" s="103" t="s">
        <v>2165</v>
      </c>
      <c r="N905" s="134">
        <v>4380</v>
      </c>
    </row>
    <row r="906" spans="1:14" ht="18" x14ac:dyDescent="0.25">
      <c r="A906" s="106" t="s">
        <v>2166</v>
      </c>
      <c r="B906" s="122" t="s">
        <v>2167</v>
      </c>
      <c r="C906" s="106" t="s">
        <v>2168</v>
      </c>
      <c r="D906" s="147">
        <v>0.11</v>
      </c>
      <c r="E906" s="106" t="s">
        <v>2169</v>
      </c>
      <c r="F906" s="136">
        <v>48</v>
      </c>
      <c r="G906" s="106" t="s">
        <v>2169</v>
      </c>
      <c r="H906" s="136">
        <v>13</v>
      </c>
      <c r="I906" s="106" t="s">
        <v>2170</v>
      </c>
      <c r="J906" s="136">
        <v>14</v>
      </c>
      <c r="K906" s="106" t="s">
        <v>2171</v>
      </c>
      <c r="L906" s="136">
        <v>2</v>
      </c>
      <c r="M906" s="106" t="s">
        <v>2172</v>
      </c>
      <c r="N906" s="136">
        <v>2</v>
      </c>
    </row>
    <row r="907" spans="1:14" ht="18" x14ac:dyDescent="0.25">
      <c r="A907" s="103" t="s">
        <v>2173</v>
      </c>
      <c r="B907" s="120" t="s">
        <v>2174</v>
      </c>
      <c r="C907" s="103" t="s">
        <v>2175</v>
      </c>
      <c r="D907" s="146">
        <v>0.19</v>
      </c>
      <c r="E907" s="103" t="s">
        <v>2176</v>
      </c>
      <c r="F907" s="134">
        <v>63</v>
      </c>
      <c r="G907" s="103" t="s">
        <v>2176</v>
      </c>
      <c r="H907" s="134">
        <v>17</v>
      </c>
      <c r="I907" s="103" t="s">
        <v>2177</v>
      </c>
      <c r="J907" s="134">
        <v>19</v>
      </c>
      <c r="K907" s="103" t="s">
        <v>2158</v>
      </c>
      <c r="L907" s="134">
        <v>3</v>
      </c>
      <c r="M907" s="103" t="s">
        <v>2178</v>
      </c>
      <c r="N907" s="134">
        <v>2</v>
      </c>
    </row>
    <row r="908" spans="1:14" ht="18" x14ac:dyDescent="0.25">
      <c r="A908" s="106" t="s">
        <v>2179</v>
      </c>
      <c r="B908" s="122" t="s">
        <v>2180</v>
      </c>
      <c r="C908" s="126">
        <v>0.3</v>
      </c>
      <c r="D908" s="147">
        <v>0.16</v>
      </c>
      <c r="E908" s="106" t="s">
        <v>2181</v>
      </c>
      <c r="F908" s="136">
        <v>60</v>
      </c>
      <c r="G908" s="106" t="s">
        <v>2181</v>
      </c>
      <c r="H908" s="136">
        <v>16</v>
      </c>
      <c r="I908" s="106" t="s">
        <v>2182</v>
      </c>
      <c r="J908" s="136">
        <v>18</v>
      </c>
      <c r="K908" s="106" t="s">
        <v>2183</v>
      </c>
      <c r="L908" s="136">
        <v>3</v>
      </c>
      <c r="M908" s="106" t="s">
        <v>1287</v>
      </c>
      <c r="N908" s="136">
        <v>2</v>
      </c>
    </row>
    <row r="909" spans="1:14" ht="18" x14ac:dyDescent="0.25">
      <c r="A909" s="103" t="s">
        <v>2184</v>
      </c>
      <c r="B909" s="120" t="s">
        <v>2185</v>
      </c>
      <c r="C909" s="103" t="s">
        <v>2186</v>
      </c>
      <c r="D909" s="146">
        <v>0.03</v>
      </c>
      <c r="E909" s="103" t="s">
        <v>2187</v>
      </c>
      <c r="F909" s="134">
        <v>2</v>
      </c>
      <c r="G909" s="103" t="s">
        <v>2187</v>
      </c>
      <c r="H909" s="139" t="s">
        <v>1125</v>
      </c>
      <c r="I909" s="103" t="s">
        <v>2188</v>
      </c>
      <c r="J909" s="139" t="s">
        <v>1125</v>
      </c>
      <c r="K909" s="103" t="s">
        <v>2189</v>
      </c>
      <c r="L909" s="139" t="s">
        <v>1125</v>
      </c>
      <c r="M909" s="103" t="s">
        <v>2190</v>
      </c>
      <c r="N909" s="139" t="s">
        <v>1125</v>
      </c>
    </row>
    <row r="910" spans="1:14" ht="18" x14ac:dyDescent="0.25">
      <c r="A910" s="106" t="s">
        <v>2191</v>
      </c>
      <c r="B910" s="122" t="s">
        <v>2192</v>
      </c>
      <c r="C910" s="106" t="s">
        <v>1292</v>
      </c>
      <c r="D910" s="147">
        <v>0.03</v>
      </c>
      <c r="E910" s="106" t="s">
        <v>2193</v>
      </c>
      <c r="F910" s="138" t="s">
        <v>1125</v>
      </c>
      <c r="G910" s="106" t="s">
        <v>2193</v>
      </c>
      <c r="H910" s="138" t="s">
        <v>1125</v>
      </c>
      <c r="I910" s="106" t="s">
        <v>2194</v>
      </c>
      <c r="J910" s="138" t="s">
        <v>1125</v>
      </c>
      <c r="K910" s="106" t="s">
        <v>2195</v>
      </c>
      <c r="L910" s="138" t="s">
        <v>1125</v>
      </c>
      <c r="M910" s="106" t="s">
        <v>2196</v>
      </c>
      <c r="N910" s="138" t="s">
        <v>1125</v>
      </c>
    </row>
    <row r="911" spans="1:14" x14ac:dyDescent="0.25">
      <c r="A911" s="103" t="s">
        <v>2197</v>
      </c>
      <c r="B911" s="120" t="s">
        <v>2198</v>
      </c>
      <c r="C911" s="103" t="s">
        <v>2199</v>
      </c>
      <c r="D911" s="164">
        <v>4.0000000000000001E-3</v>
      </c>
      <c r="E911" s="103" t="s">
        <v>2200</v>
      </c>
      <c r="F911" s="139" t="s">
        <v>1125</v>
      </c>
      <c r="G911" s="103" t="s">
        <v>2200</v>
      </c>
      <c r="H911" s="139" t="s">
        <v>1125</v>
      </c>
      <c r="I911" s="103" t="s">
        <v>2201</v>
      </c>
      <c r="J911" s="139" t="s">
        <v>1125</v>
      </c>
      <c r="K911" s="103" t="s">
        <v>2202</v>
      </c>
      <c r="L911" s="139" t="s">
        <v>1125</v>
      </c>
      <c r="M911" s="103" t="s">
        <v>2203</v>
      </c>
      <c r="N911" s="139" t="s">
        <v>1125</v>
      </c>
    </row>
    <row r="912" spans="1:14" x14ac:dyDescent="0.25">
      <c r="A912" s="106" t="s">
        <v>2204</v>
      </c>
      <c r="B912" s="122" t="s">
        <v>2205</v>
      </c>
      <c r="C912" s="106" t="s">
        <v>2206</v>
      </c>
      <c r="D912" s="147">
        <v>0.02</v>
      </c>
      <c r="E912" s="106" t="s">
        <v>2207</v>
      </c>
      <c r="F912" s="136">
        <v>3</v>
      </c>
      <c r="G912" s="106" t="s">
        <v>2207</v>
      </c>
      <c r="H912" s="138" t="s">
        <v>1125</v>
      </c>
      <c r="I912" s="106" t="s">
        <v>2208</v>
      </c>
      <c r="J912" s="138" t="s">
        <v>1125</v>
      </c>
      <c r="K912" s="106" t="s">
        <v>2209</v>
      </c>
      <c r="L912" s="138" t="s">
        <v>1125</v>
      </c>
      <c r="M912" s="106" t="s">
        <v>2210</v>
      </c>
      <c r="N912" s="138" t="s">
        <v>1125</v>
      </c>
    </row>
    <row r="913" spans="1:14" x14ac:dyDescent="0.25">
      <c r="A913" s="103" t="s">
        <v>2211</v>
      </c>
      <c r="B913" s="120" t="s">
        <v>2212</v>
      </c>
      <c r="C913" s="103" t="s">
        <v>2213</v>
      </c>
      <c r="D913" s="146">
        <v>0.04</v>
      </c>
      <c r="E913" s="103" t="s">
        <v>2214</v>
      </c>
      <c r="F913" s="134">
        <v>11</v>
      </c>
      <c r="G913" s="103" t="s">
        <v>2214</v>
      </c>
      <c r="H913" s="134">
        <v>3</v>
      </c>
      <c r="I913" s="103" t="s">
        <v>2215</v>
      </c>
      <c r="J913" s="134">
        <v>3</v>
      </c>
      <c r="K913" s="103" t="s">
        <v>1975</v>
      </c>
      <c r="L913" s="139" t="s">
        <v>1125</v>
      </c>
      <c r="M913" s="103" t="s">
        <v>2216</v>
      </c>
      <c r="N913" s="139" t="s">
        <v>1125</v>
      </c>
    </row>
    <row r="914" spans="1:14" x14ac:dyDescent="0.25">
      <c r="A914" s="106" t="s">
        <v>2217</v>
      </c>
      <c r="B914" s="122" t="s">
        <v>2218</v>
      </c>
      <c r="C914" s="126">
        <v>0.3</v>
      </c>
      <c r="D914" s="147">
        <v>0.1</v>
      </c>
      <c r="E914" s="106" t="s">
        <v>2219</v>
      </c>
      <c r="F914" s="136">
        <v>73</v>
      </c>
      <c r="G914" s="106" t="s">
        <v>2219</v>
      </c>
      <c r="H914" s="136">
        <v>20</v>
      </c>
      <c r="I914" s="106" t="s">
        <v>2220</v>
      </c>
      <c r="J914" s="136">
        <v>22</v>
      </c>
      <c r="K914" s="106" t="s">
        <v>2221</v>
      </c>
      <c r="L914" s="136">
        <v>3</v>
      </c>
      <c r="M914" s="106" t="s">
        <v>2222</v>
      </c>
      <c r="N914" s="136">
        <v>3</v>
      </c>
    </row>
    <row r="915" spans="1:14" ht="18" x14ac:dyDescent="0.25">
      <c r="A915" s="103" t="s">
        <v>2223</v>
      </c>
      <c r="B915" s="120" t="s">
        <v>2224</v>
      </c>
      <c r="C915" s="114">
        <v>26</v>
      </c>
      <c r="D915" s="120" t="s">
        <v>2225</v>
      </c>
      <c r="E915" s="103" t="s">
        <v>2226</v>
      </c>
      <c r="F915" s="135">
        <v>9910</v>
      </c>
      <c r="G915" s="103" t="s">
        <v>2227</v>
      </c>
      <c r="H915" s="135">
        <v>4920</v>
      </c>
      <c r="I915" s="103" t="s">
        <v>2228</v>
      </c>
      <c r="J915" s="135">
        <v>9320</v>
      </c>
      <c r="K915" s="103" t="s">
        <v>2229</v>
      </c>
      <c r="L915" s="135">
        <v>4460</v>
      </c>
      <c r="M915" s="103" t="s">
        <v>2230</v>
      </c>
      <c r="N915" s="134">
        <v>1360</v>
      </c>
    </row>
    <row r="916" spans="1:14" ht="18" x14ac:dyDescent="0.25">
      <c r="A916" s="122" t="s">
        <v>2231</v>
      </c>
      <c r="B916" s="122" t="s">
        <v>2232</v>
      </c>
      <c r="C916" s="117">
        <v>26</v>
      </c>
      <c r="D916" s="122" t="s">
        <v>2233</v>
      </c>
      <c r="E916" s="106" t="s">
        <v>2234</v>
      </c>
      <c r="F916" s="137">
        <v>9050</v>
      </c>
      <c r="G916" s="106" t="s">
        <v>2235</v>
      </c>
      <c r="H916" s="137">
        <v>4490</v>
      </c>
      <c r="I916" s="106" t="s">
        <v>1466</v>
      </c>
      <c r="J916" s="137">
        <v>8520</v>
      </c>
      <c r="K916" s="106" t="s">
        <v>2236</v>
      </c>
      <c r="L916" s="137">
        <v>4080</v>
      </c>
      <c r="M916" s="106" t="s">
        <v>2237</v>
      </c>
      <c r="N916" s="136">
        <v>1250</v>
      </c>
    </row>
    <row r="917" spans="1:14" ht="18" x14ac:dyDescent="0.25">
      <c r="A917" s="123" t="s">
        <v>2238</v>
      </c>
      <c r="B917" s="123" t="s">
        <v>2239</v>
      </c>
      <c r="C917" s="152">
        <v>26</v>
      </c>
      <c r="D917" s="123" t="s">
        <v>2240</v>
      </c>
      <c r="E917" s="109" t="s">
        <v>2241</v>
      </c>
      <c r="F917" s="153">
        <v>7320</v>
      </c>
      <c r="G917" s="109" t="s">
        <v>2242</v>
      </c>
      <c r="H917" s="153">
        <v>3630</v>
      </c>
      <c r="I917" s="109" t="s">
        <v>931</v>
      </c>
      <c r="J917" s="153">
        <v>6880</v>
      </c>
      <c r="K917" s="109" t="s">
        <v>2150</v>
      </c>
      <c r="L917" s="153">
        <v>3300</v>
      </c>
      <c r="M917" s="109" t="s">
        <v>2243</v>
      </c>
      <c r="N917" s="140">
        <v>1010</v>
      </c>
    </row>
    <row r="918" spans="1:14" x14ac:dyDescent="0.25">
      <c r="A918"/>
      <c r="B918"/>
      <c r="C918"/>
      <c r="D918"/>
      <c r="E918"/>
    </row>
    <row r="919" spans="1:14" x14ac:dyDescent="0.25">
      <c r="A919" s="167"/>
      <c r="B919" s="168" t="s">
        <v>2244</v>
      </c>
      <c r="C919" s="168" t="s">
        <v>2245</v>
      </c>
      <c r="D919" s="42" t="s">
        <v>2246</v>
      </c>
      <c r="E919"/>
    </row>
    <row r="920" spans="1:14" x14ac:dyDescent="0.25">
      <c r="A920" t="s">
        <v>2247</v>
      </c>
      <c r="B920" s="169">
        <v>1</v>
      </c>
      <c r="C920" s="169">
        <v>1</v>
      </c>
      <c r="D920" t="s">
        <v>2248</v>
      </c>
      <c r="E920"/>
    </row>
    <row r="921" spans="1:14" x14ac:dyDescent="0.25">
      <c r="A921" t="s">
        <v>2249</v>
      </c>
      <c r="B921" s="169">
        <v>16.2</v>
      </c>
      <c r="C921" s="169">
        <v>5</v>
      </c>
      <c r="D921" t="s">
        <v>2250</v>
      </c>
      <c r="E921"/>
    </row>
    <row r="922" spans="1:14" x14ac:dyDescent="0.25">
      <c r="A922" t="s">
        <v>512</v>
      </c>
      <c r="B922" s="169">
        <v>5.6</v>
      </c>
      <c r="C922" s="169">
        <v>1.8</v>
      </c>
      <c r="D922" t="s">
        <v>2251</v>
      </c>
      <c r="E922"/>
    </row>
    <row r="923" spans="1:14" x14ac:dyDescent="0.25">
      <c r="A923" t="s">
        <v>2252</v>
      </c>
      <c r="B923" s="169">
        <v>-2.4</v>
      </c>
      <c r="C923" s="169">
        <v>-8.1999999999999993</v>
      </c>
      <c r="D923" t="s">
        <v>2253</v>
      </c>
      <c r="E923"/>
    </row>
    <row r="924" spans="1:14" x14ac:dyDescent="0.25">
      <c r="A924" t="s">
        <v>2254</v>
      </c>
      <c r="B924" s="169">
        <v>0</v>
      </c>
      <c r="C924" s="169">
        <v>0</v>
      </c>
      <c r="D924" t="s">
        <v>2255</v>
      </c>
      <c r="E924"/>
    </row>
    <row r="925" spans="1:14" x14ac:dyDescent="0.25">
      <c r="A925" t="s">
        <v>2256</v>
      </c>
      <c r="B925" s="169">
        <v>0</v>
      </c>
      <c r="C925" s="169">
        <v>0</v>
      </c>
      <c r="D925" t="s">
        <v>2255</v>
      </c>
      <c r="E925"/>
    </row>
    <row r="926" spans="1:14" x14ac:dyDescent="0.25">
      <c r="A926" t="s">
        <v>2257</v>
      </c>
      <c r="B926" s="169">
        <v>0</v>
      </c>
      <c r="C926" s="169">
        <v>0</v>
      </c>
      <c r="D926" t="s">
        <v>2258</v>
      </c>
      <c r="E926"/>
    </row>
    <row r="927" spans="1:14" x14ac:dyDescent="0.25">
      <c r="A927" t="s">
        <v>2259</v>
      </c>
      <c r="B927" s="169">
        <v>1200</v>
      </c>
      <c r="C927" s="169">
        <v>345</v>
      </c>
      <c r="D927" t="s">
        <v>2260</v>
      </c>
      <c r="E927"/>
    </row>
    <row r="928" spans="1:14" x14ac:dyDescent="0.25">
      <c r="A928" t="s">
        <v>2261</v>
      </c>
      <c r="B928" s="169">
        <v>-160</v>
      </c>
      <c r="C928" s="169">
        <v>-46</v>
      </c>
      <c r="D928" t="s">
        <v>2262</v>
      </c>
      <c r="E928"/>
    </row>
    <row r="929" spans="1:5" x14ac:dyDescent="0.25">
      <c r="A929" t="s">
        <v>2263</v>
      </c>
      <c r="B929" s="169">
        <v>84</v>
      </c>
      <c r="C929" s="169">
        <v>28</v>
      </c>
      <c r="D929" t="s">
        <v>2264</v>
      </c>
      <c r="E929"/>
    </row>
    <row r="930" spans="1:5" x14ac:dyDescent="0.25">
      <c r="A930" t="s">
        <v>2265</v>
      </c>
      <c r="B930" s="169">
        <v>264</v>
      </c>
      <c r="C930" s="169">
        <v>265</v>
      </c>
      <c r="D930" t="s">
        <v>2266</v>
      </c>
      <c r="E930"/>
    </row>
    <row r="931" spans="1:5" x14ac:dyDescent="0.25">
      <c r="A931" t="s">
        <v>2267</v>
      </c>
      <c r="B931" s="169">
        <v>1</v>
      </c>
      <c r="C931" s="169">
        <v>1</v>
      </c>
      <c r="D931" t="s">
        <v>2268</v>
      </c>
      <c r="E931"/>
    </row>
    <row r="932" spans="1:5" x14ac:dyDescent="0.25">
      <c r="A932"/>
      <c r="B932"/>
      <c r="C932"/>
      <c r="D932" t="s">
        <v>2269</v>
      </c>
      <c r="E932"/>
    </row>
    <row r="933" spans="1:5" x14ac:dyDescent="0.25">
      <c r="A933"/>
      <c r="B933"/>
      <c r="C933"/>
      <c r="D933" t="s">
        <v>2270</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9" t="s">
        <v>11</v>
      </c>
      <c r="B1" s="439"/>
      <c r="C1" s="439"/>
      <c r="D1" s="439"/>
      <c r="E1" s="439"/>
    </row>
    <row r="2" spans="1:5" x14ac:dyDescent="0.25">
      <c r="A2" s="440" t="s">
        <v>161</v>
      </c>
      <c r="B2" s="440"/>
      <c r="C2" s="440"/>
      <c r="D2" s="440"/>
      <c r="E2" s="440"/>
    </row>
    <row r="19" spans="1:5" x14ac:dyDescent="0.25">
      <c r="A19" t="s">
        <v>162</v>
      </c>
    </row>
    <row r="20" spans="1:5" x14ac:dyDescent="0.25">
      <c r="A20">
        <v>155400</v>
      </c>
      <c r="B20" t="s">
        <v>163</v>
      </c>
    </row>
    <row r="21" spans="1:5" x14ac:dyDescent="0.25">
      <c r="A21" s="440" t="s">
        <v>164</v>
      </c>
      <c r="B21" s="440"/>
      <c r="C21" s="440"/>
      <c r="D21" s="440"/>
      <c r="E21" s="440"/>
    </row>
    <row r="38" spans="1:5" x14ac:dyDescent="0.25">
      <c r="A38" t="s">
        <v>162</v>
      </c>
    </row>
    <row r="39" spans="1:5" x14ac:dyDescent="0.25">
      <c r="A39">
        <v>100800</v>
      </c>
      <c r="B39" t="s">
        <v>163</v>
      </c>
    </row>
    <row r="40" spans="1:5" x14ac:dyDescent="0.25">
      <c r="A40" s="440" t="s">
        <v>165</v>
      </c>
      <c r="B40" s="440"/>
      <c r="C40" s="440"/>
      <c r="D40" s="440"/>
      <c r="E40" s="440"/>
    </row>
    <row r="57" spans="1:5" ht="15.75" thickBot="1" x14ac:dyDescent="0.3">
      <c r="A57" t="s">
        <v>162</v>
      </c>
    </row>
    <row r="58" spans="1:5" ht="15.75" thickBot="1" x14ac:dyDescent="0.3">
      <c r="A58" s="7">
        <v>194000</v>
      </c>
      <c r="B58" t="s">
        <v>166</v>
      </c>
    </row>
    <row r="60" spans="1:5" x14ac:dyDescent="0.25">
      <c r="A60" s="439" t="s">
        <v>167</v>
      </c>
      <c r="B60" s="439"/>
      <c r="C60" s="439"/>
      <c r="D60" s="439"/>
      <c r="E60" s="439"/>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9" t="s">
        <v>168</v>
      </c>
      <c r="B89" s="439"/>
      <c r="C89" s="439"/>
      <c r="D89" s="439"/>
      <c r="E89" s="439"/>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9" t="s">
        <v>169</v>
      </c>
      <c r="B98" s="439"/>
      <c r="C98" s="439"/>
      <c r="D98" s="439"/>
      <c r="E98" s="439"/>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9" t="s">
        <v>171</v>
      </c>
      <c r="B109" s="439"/>
      <c r="C109" s="439"/>
      <c r="D109" s="439"/>
      <c r="E109" s="439"/>
    </row>
    <row r="110" spans="1:5" ht="15.75" thickBot="1" x14ac:dyDescent="0.3"/>
    <row r="111" spans="1:5" ht="15.75" thickBot="1" x14ac:dyDescent="0.3">
      <c r="A111" s="12">
        <f>A122</f>
        <v>0.20481927710843381</v>
      </c>
      <c r="B111" t="s">
        <v>406</v>
      </c>
    </row>
    <row r="113" spans="1:12" x14ac:dyDescent="0.25">
      <c r="A113" s="439" t="s">
        <v>170</v>
      </c>
      <c r="B113" s="439"/>
      <c r="C113" s="439"/>
      <c r="D113" s="439"/>
      <c r="E113" s="439"/>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9" t="s">
        <v>407</v>
      </c>
      <c r="B124" s="439"/>
      <c r="C124" s="439"/>
      <c r="D124" s="439"/>
      <c r="E124" s="439"/>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9" t="s">
        <v>101</v>
      </c>
      <c r="B134" s="439"/>
      <c r="C134" s="439"/>
      <c r="D134" s="439"/>
      <c r="E134" s="439"/>
    </row>
    <row r="135" spans="1:12" x14ac:dyDescent="0.25">
      <c r="A135" s="19" t="s">
        <v>425</v>
      </c>
      <c r="B135" s="20"/>
      <c r="C135" s="20"/>
      <c r="D135" s="20"/>
      <c r="E135" s="20"/>
      <c r="F135" s="20"/>
      <c r="G135" s="20"/>
    </row>
    <row r="136" spans="1:12" ht="15.75" x14ac:dyDescent="0.3">
      <c r="A136" s="21"/>
      <c r="B136" s="436" t="s">
        <v>426</v>
      </c>
      <c r="C136" s="437"/>
      <c r="D136" s="437"/>
      <c r="E136" s="438"/>
      <c r="F136" s="20"/>
      <c r="G136" s="20"/>
    </row>
    <row r="137" spans="1:12" ht="15.75" x14ac:dyDescent="0.3">
      <c r="A137" s="22"/>
      <c r="B137" s="436" t="s">
        <v>427</v>
      </c>
      <c r="C137" s="438"/>
      <c r="D137" s="436" t="s">
        <v>428</v>
      </c>
      <c r="E137" s="438"/>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9" t="s">
        <v>174</v>
      </c>
      <c r="B165" s="439"/>
      <c r="C165" s="439"/>
      <c r="D165" s="439"/>
      <c r="E165" s="439"/>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9" t="s">
        <v>414</v>
      </c>
      <c r="B169" s="439"/>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9" t="s">
        <v>181</v>
      </c>
      <c r="B174" s="439"/>
      <c r="C174" s="439"/>
      <c r="D174" s="439"/>
      <c r="E174" s="439"/>
    </row>
    <row r="175" spans="1:7" ht="15.75" thickBot="1" x14ac:dyDescent="0.3">
      <c r="A175" t="s">
        <v>424</v>
      </c>
      <c r="B175" s="38">
        <v>0.1246</v>
      </c>
    </row>
    <row r="176" spans="1:7" ht="15.75" thickBot="1" x14ac:dyDescent="0.3">
      <c r="A176" t="s">
        <v>419</v>
      </c>
      <c r="B176" s="37">
        <f>1-B175</f>
        <v>0.87539999999999996</v>
      </c>
    </row>
    <row r="178" spans="1:5" x14ac:dyDescent="0.25">
      <c r="A178" s="439" t="s">
        <v>177</v>
      </c>
      <c r="B178" s="439"/>
      <c r="C178" s="439"/>
      <c r="D178" s="439"/>
      <c r="E178" s="439"/>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9" t="s">
        <v>179</v>
      </c>
      <c r="B183" s="439"/>
      <c r="C183" s="439"/>
      <c r="D183" s="439"/>
      <c r="E183" s="439"/>
    </row>
    <row r="184" spans="1:5" x14ac:dyDescent="0.25">
      <c r="A184" t="s">
        <v>2278</v>
      </c>
      <c r="B184" s="170">
        <v>1.2E-2</v>
      </c>
    </row>
    <row r="185" spans="1:5" x14ac:dyDescent="0.25">
      <c r="A185" t="s">
        <v>2279</v>
      </c>
      <c r="B185" s="170">
        <v>2.4E-2</v>
      </c>
    </row>
    <row r="186" spans="1:5" x14ac:dyDescent="0.25">
      <c r="A186" t="s">
        <v>2280</v>
      </c>
      <c r="B186">
        <f>2050-2018+1</f>
        <v>33</v>
      </c>
    </row>
    <row r="187" spans="1:5" x14ac:dyDescent="0.25">
      <c r="A187" t="s">
        <v>2281</v>
      </c>
      <c r="B187" s="11">
        <f>(1-B184)^B186</f>
        <v>0.67139665221009714</v>
      </c>
    </row>
    <row r="188" spans="1:5" ht="15.75" thickBot="1" x14ac:dyDescent="0.3">
      <c r="A188" t="s">
        <v>2282</v>
      </c>
      <c r="B188" s="11">
        <f>(1-B185)^B186</f>
        <v>0.44858421050781644</v>
      </c>
    </row>
    <row r="189" spans="1:5" ht="15.75" thickBot="1" x14ac:dyDescent="0.3">
      <c r="A189" t="s">
        <v>2283</v>
      </c>
      <c r="B189" s="12">
        <f>(B187-B188)/B187</f>
        <v>0.33186409400289502</v>
      </c>
    </row>
    <row r="191" spans="1:5" x14ac:dyDescent="0.25">
      <c r="A191" s="439" t="s">
        <v>191</v>
      </c>
      <c r="B191" s="439"/>
      <c r="C191" s="439"/>
      <c r="D191" s="439"/>
      <c r="E191" s="439"/>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3081</v>
      </c>
    </row>
    <row r="201" spans="1:9" x14ac:dyDescent="0.25">
      <c r="A201" s="221" t="s">
        <v>3102</v>
      </c>
      <c r="B201" s="435" t="s">
        <v>3085</v>
      </c>
      <c r="C201" s="435"/>
      <c r="D201" s="435"/>
      <c r="E201" s="435"/>
      <c r="F201" s="435"/>
      <c r="G201" s="435"/>
      <c r="H201" s="435"/>
      <c r="I201" s="435"/>
    </row>
    <row r="202" spans="1:9" x14ac:dyDescent="0.25">
      <c r="A202" s="42" t="s">
        <v>3086</v>
      </c>
      <c r="B202" s="42" t="s">
        <v>3087</v>
      </c>
      <c r="C202" s="42" t="s">
        <v>3088</v>
      </c>
      <c r="D202" s="42" t="s">
        <v>3089</v>
      </c>
      <c r="E202" s="42" t="s">
        <v>2384</v>
      </c>
      <c r="F202" s="42" t="s">
        <v>87</v>
      </c>
      <c r="G202" s="42" t="s">
        <v>3090</v>
      </c>
      <c r="H202" s="42" t="s">
        <v>3091</v>
      </c>
      <c r="I202" s="42" t="s">
        <v>3092</v>
      </c>
    </row>
    <row r="203" spans="1:9" x14ac:dyDescent="0.25">
      <c r="A203" s="42" t="s">
        <v>3093</v>
      </c>
      <c r="B203">
        <v>0</v>
      </c>
      <c r="C203">
        <v>6</v>
      </c>
      <c r="D203">
        <v>9</v>
      </c>
      <c r="E203">
        <v>25</v>
      </c>
      <c r="F203">
        <v>21</v>
      </c>
      <c r="G203">
        <v>215</v>
      </c>
      <c r="H203">
        <v>81</v>
      </c>
      <c r="I203">
        <v>134</v>
      </c>
    </row>
    <row r="204" spans="1:9" x14ac:dyDescent="0.25">
      <c r="A204" s="42" t="s">
        <v>3094</v>
      </c>
      <c r="B204">
        <v>4</v>
      </c>
      <c r="C204">
        <v>3</v>
      </c>
      <c r="D204">
        <v>15</v>
      </c>
      <c r="E204">
        <v>40</v>
      </c>
      <c r="F204">
        <v>43</v>
      </c>
      <c r="G204">
        <v>163</v>
      </c>
      <c r="H204">
        <v>56</v>
      </c>
      <c r="I204">
        <v>94</v>
      </c>
    </row>
    <row r="205" spans="1:9" ht="15.75" thickBot="1" x14ac:dyDescent="0.3">
      <c r="A205" s="42" t="s">
        <v>3095</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3096</v>
      </c>
      <c r="B206" s="12">
        <f>SUM(G205:H205)/SUM(G203:H203)</f>
        <v>-0.26013513513513514</v>
      </c>
    </row>
    <row r="207" spans="1:9" ht="15.75" thickBot="1" x14ac:dyDescent="0.3">
      <c r="A207" t="s">
        <v>3097</v>
      </c>
      <c r="B207" s="12">
        <f>I205/I203</f>
        <v>-0.29850746268656714</v>
      </c>
    </row>
    <row r="209" spans="1:9" x14ac:dyDescent="0.25">
      <c r="A209" s="221" t="s">
        <v>3103</v>
      </c>
      <c r="B209" s="435" t="s">
        <v>3085</v>
      </c>
      <c r="C209" s="435"/>
      <c r="D209" s="435"/>
      <c r="E209" s="435"/>
      <c r="F209" s="435"/>
      <c r="G209" s="435"/>
      <c r="H209" s="435"/>
      <c r="I209" s="435"/>
    </row>
    <row r="210" spans="1:9" x14ac:dyDescent="0.25">
      <c r="A210" s="42" t="s">
        <v>3086</v>
      </c>
      <c r="B210" s="42" t="s">
        <v>3087</v>
      </c>
      <c r="C210" s="42" t="s">
        <v>3088</v>
      </c>
      <c r="D210" s="42" t="s">
        <v>3089</v>
      </c>
      <c r="E210" s="42" t="s">
        <v>2384</v>
      </c>
      <c r="F210" s="42" t="s">
        <v>87</v>
      </c>
      <c r="G210" s="42" t="s">
        <v>3090</v>
      </c>
      <c r="H210" s="42" t="s">
        <v>3091</v>
      </c>
      <c r="I210" s="42" t="s">
        <v>3092</v>
      </c>
    </row>
    <row r="211" spans="1:9" x14ac:dyDescent="0.25">
      <c r="A211" s="42" t="s">
        <v>3093</v>
      </c>
      <c r="B211">
        <v>0</v>
      </c>
      <c r="C211">
        <v>17</v>
      </c>
      <c r="D211">
        <v>18</v>
      </c>
      <c r="E211">
        <v>22</v>
      </c>
      <c r="F211">
        <v>12</v>
      </c>
      <c r="G211">
        <v>73</v>
      </c>
      <c r="H211">
        <v>21</v>
      </c>
      <c r="I211">
        <v>21</v>
      </c>
    </row>
    <row r="212" spans="1:9" x14ac:dyDescent="0.25">
      <c r="A212" s="42" t="s">
        <v>3094</v>
      </c>
      <c r="B212">
        <v>0</v>
      </c>
      <c r="C212">
        <v>15</v>
      </c>
      <c r="D212">
        <v>22</v>
      </c>
      <c r="E212">
        <v>39</v>
      </c>
      <c r="F212">
        <v>23</v>
      </c>
      <c r="G212">
        <v>51</v>
      </c>
      <c r="H212">
        <v>17</v>
      </c>
      <c r="I212">
        <v>19</v>
      </c>
    </row>
    <row r="213" spans="1:9" ht="15.75" thickBot="1" x14ac:dyDescent="0.3">
      <c r="A213" s="42" t="s">
        <v>3095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3096</v>
      </c>
      <c r="B214" s="12">
        <f>SUM(G213:H213)/SUM(G211:H211)</f>
        <v>-0.27659574468085107</v>
      </c>
    </row>
    <row r="215" spans="1:9" ht="15.75" thickBot="1" x14ac:dyDescent="0.3">
      <c r="A215" t="s">
        <v>3097</v>
      </c>
      <c r="B215" s="12">
        <f>I213/I211</f>
        <v>-9.5238095238095233E-2</v>
      </c>
    </row>
    <row r="217" spans="1:9" x14ac:dyDescent="0.25">
      <c r="A217" s="221" t="s">
        <v>3104</v>
      </c>
      <c r="B217" s="435" t="s">
        <v>3085</v>
      </c>
      <c r="C217" s="435"/>
      <c r="D217" s="435"/>
      <c r="E217" s="435"/>
    </row>
    <row r="218" spans="1:9" x14ac:dyDescent="0.25">
      <c r="A218" s="42" t="s">
        <v>3086</v>
      </c>
      <c r="B218" s="42" t="s">
        <v>3098</v>
      </c>
      <c r="C218" s="42" t="s">
        <v>3099</v>
      </c>
      <c r="D218" s="42" t="s">
        <v>3100</v>
      </c>
      <c r="E218" s="42" t="s">
        <v>87</v>
      </c>
    </row>
    <row r="219" spans="1:9" x14ac:dyDescent="0.25">
      <c r="A219" s="42" t="s">
        <v>3093</v>
      </c>
      <c r="B219">
        <v>112</v>
      </c>
      <c r="C219">
        <v>16</v>
      </c>
      <c r="D219">
        <v>9</v>
      </c>
      <c r="E219">
        <v>134</v>
      </c>
    </row>
    <row r="220" spans="1:9" x14ac:dyDescent="0.25">
      <c r="A220" s="42" t="s">
        <v>3094</v>
      </c>
      <c r="B220">
        <v>87</v>
      </c>
      <c r="C220">
        <v>17</v>
      </c>
      <c r="D220">
        <v>9</v>
      </c>
      <c r="E220">
        <v>151</v>
      </c>
    </row>
    <row r="221" spans="1:9" ht="15.75" thickBot="1" x14ac:dyDescent="0.3">
      <c r="A221" s="42" t="s">
        <v>3095</v>
      </c>
      <c r="B221">
        <f>B220-B219</f>
        <v>-25</v>
      </c>
      <c r="C221">
        <f t="shared" ref="C221:E221" si="9">C220-C219</f>
        <v>1</v>
      </c>
      <c r="D221">
        <f t="shared" si="9"/>
        <v>0</v>
      </c>
      <c r="E221">
        <f t="shared" si="9"/>
        <v>17</v>
      </c>
    </row>
    <row r="222" spans="1:9" ht="15.75" thickBot="1" x14ac:dyDescent="0.3">
      <c r="A222" t="s">
        <v>3101</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2023-01-10T04:32:48Z</dcterms:modified>
</cp:coreProperties>
</file>